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tems" sheetId="2" state="visible" r:id="rId2"/>
    <sheet xmlns:r="http://schemas.openxmlformats.org/officeDocument/2006/relationships" name="Main Bar" sheetId="3" state="visible" r:id="rId3"/>
    <sheet xmlns:r="http://schemas.openxmlformats.org/officeDocument/2006/relationships" name="Patio Bar" sheetId="4" state="visible" r:id="rId4"/>
    <sheet xmlns:r="http://schemas.openxmlformats.org/officeDocument/2006/relationships" name="Walk-in" sheetId="5" state="visible" r:id="rId5"/>
    <sheet xmlns:r="http://schemas.openxmlformats.org/officeDocument/2006/relationships" name="Storeroom" sheetId="6" state="visible" r:id="rId6"/>
    <sheet xmlns:r="http://schemas.openxmlformats.org/officeDocument/2006/relationships" name="Received" sheetId="7" state="visible" r:id="rId7"/>
    <sheet xmlns:r="http://schemas.openxmlformats.org/officeDocument/2006/relationships" name="Transfers" sheetId="8" state="visible" r:id="rId8"/>
    <sheet xmlns:r="http://schemas.openxmlformats.org/officeDocument/2006/relationships" name="Usage vs Sales"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
    <numFmt numFmtId="164" formatCode="$#,##0.00"/>
  </numFmts>
  <fonts count="6">
    <font>
      <name val="Calibri"/>
      <family val="2"/>
      <color theme="1"/>
      <sz val="11"/>
      <scheme val="minor"/>
    </font>
    <font>
      <b val="1"/>
      <color rgb="001A1A2E"/>
      <sz val="14"/>
    </font>
    <font>
      <i val="1"/>
      <color rgb="00666666"/>
    </font>
    <font>
      <b val="1"/>
      <color rgb="00FFFFFF"/>
    </font>
    <font>
      <i val="1"/>
      <sz val="9"/>
    </font>
    <font>
      <b val="1"/>
    </font>
  </fonts>
  <fills count="5">
    <fill>
      <patternFill/>
    </fill>
    <fill>
      <patternFill patternType="gray125"/>
    </fill>
    <fill>
      <patternFill patternType="solid">
        <fgColor rgb="001A1A2E"/>
      </patternFill>
    </fill>
    <fill>
      <patternFill patternType="solid">
        <fgColor rgb="00FFF7E6"/>
      </patternFill>
    </fill>
    <fill>
      <patternFill patternType="solid">
        <fgColor rgb="00EEF2F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pivotButton="0" quotePrefix="0" xfId="0"/>
    <xf numFmtId="0" fontId="0" fillId="3" borderId="1" pivotButton="0" quotePrefix="0" xfId="0"/>
    <xf numFmtId="0" fontId="0" fillId="0" borderId="0" applyAlignment="1" pivotButton="0" quotePrefix="0" xfId="0">
      <alignment vertical="top" wrapText="1"/>
    </xf>
    <xf numFmtId="0" fontId="4" fillId="0" borderId="0" pivotButton="0" quotePrefix="0" xfId="0"/>
    <xf numFmtId="164" fontId="0" fillId="3" borderId="1" pivotButton="0" quotePrefix="0" xfId="0"/>
    <xf numFmtId="164" fontId="0" fillId="4" borderId="1" pivotButton="0" quotePrefix="0" xfId="0"/>
    <xf numFmtId="0" fontId="0" fillId="3" borderId="0" pivotButton="0" quotePrefix="0" xfId="0"/>
    <xf numFmtId="0" fontId="0" fillId="4" borderId="1" pivotButton="0" quotePrefix="0" xfId="0"/>
    <xf numFmtId="2" fontId="0" fillId="4" borderId="1" pivotButton="0" quotePrefix="0" xfId="0"/>
    <xf numFmtId="164" fontId="0" fillId="0" borderId="1" pivotButton="0" quotePrefix="0" xfId="0"/>
    <xf numFmtId="164" fontId="0" fillId="0" borderId="0" pivotButton="0" quotePrefix="0" xfId="0"/>
    <xf numFmtId="0" fontId="5" fillId="0" borderId="0" pivotButton="0" quotePrefix="0" xfId="0"/>
    <xf numFmtId="0" fontId="3" fillId="2"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workbookViewId="0">
      <pane ySplit="5" topLeftCell="A6" activePane="bottomLeft" state="frozen"/>
      <selection pane="bottomLeft" activeCell="A1" sqref="A1"/>
    </sheetView>
  </sheetViews>
  <sheetFormatPr baseColWidth="8" defaultRowHeight="15"/>
  <cols>
    <col width="34" customWidth="1" min="1" max="1"/>
    <col width="46" customWidth="1" min="2" max="2"/>
    <col width="70" customWidth="1" min="3" max="3"/>
  </cols>
  <sheetData>
    <row r="1">
      <c r="A1" s="1" t="inlineStr">
        <is>
          <t>Read Me / Count Method (fill once, hand to the next manager)</t>
        </is>
      </c>
    </row>
    <row r="2">
      <c r="A2" s="2" t="inlineStr">
        <is>
          <t>Tabski Bar Inventory Template. Cream cells are for typing; grey cells are formulas.</t>
        </is>
      </c>
    </row>
    <row r="5" ht="46" customHeight="1">
      <c r="A5" s="3" t="inlineStr">
        <is>
          <t>Setting</t>
        </is>
      </c>
      <c r="B5" s="3" t="inlineStr">
        <is>
          <t>Your answer</t>
        </is>
      </c>
      <c r="C5" s="3" t="inlineStr">
        <is>
          <t>Notes</t>
        </is>
      </c>
    </row>
    <row r="6">
      <c r="A6" s="4" t="inlineStr">
        <is>
          <t>Venue</t>
        </is>
      </c>
      <c r="B6" s="5" t="inlineStr"/>
      <c r="C6" s="4" t="inlineStr">
        <is>
          <t>Name of the venue this file covers</t>
        </is>
      </c>
    </row>
    <row r="7">
      <c r="A7" s="4" t="inlineStr">
        <is>
          <t>Sections counted (one tab each)</t>
        </is>
      </c>
      <c r="B7" s="5" t="inlineStr">
        <is>
          <t>Main Bar, Patio Bar, Walk-in, Storeroom</t>
        </is>
      </c>
      <c r="C7" s="4" t="inlineStr">
        <is>
          <t>Rename or copy section tabs to match your walk. Add new section names to the Usage formulas if you add tabs.</t>
        </is>
      </c>
    </row>
    <row r="8">
      <c r="A8" s="4" t="inlineStr">
        <is>
          <t>Count day and time</t>
        </is>
      </c>
      <c r="B8" s="5" t="inlineStr"/>
      <c r="C8" s="4" t="inlineStr">
        <is>
          <t>Same day, same time, every count</t>
        </is>
      </c>
    </row>
    <row r="9">
      <c r="A9" s="4" t="inlineStr">
        <is>
          <t>Row order</t>
        </is>
      </c>
      <c r="B9" s="5" t="inlineStr"/>
      <c r="C9" s="4" t="inlineStr">
        <is>
          <t>Shelf order (the way you walk) or category order</t>
        </is>
      </c>
    </row>
    <row r="10">
      <c r="A10" s="4" t="inlineStr">
        <is>
          <t>Open-bottle method</t>
        </is>
      </c>
      <c r="B10" s="5" t="inlineStr"/>
      <c r="C10" s="4" t="inlineStr">
        <is>
          <t>Tenths by eye, or a scale for your top sellers</t>
        </is>
      </c>
    </row>
    <row r="11">
      <c r="A11" s="4" t="inlineStr">
        <is>
          <t>Count unit rule</t>
        </is>
      </c>
      <c r="B11" s="5" t="inlineStr"/>
      <c r="C11" s="4" t="inlineStr">
        <is>
          <t>Pack size converts full cases to count units</t>
        </is>
      </c>
    </row>
    <row r="12">
      <c r="A12" s="4" t="inlineStr">
        <is>
          <t>Who counts</t>
        </is>
      </c>
      <c r="B12" s="5" t="inlineStr"/>
      <c r="C12" s="4" t="inlineStr"/>
    </row>
    <row r="13">
      <c r="A13" s="4" t="inlineStr">
        <is>
          <t>Hand this file to next</t>
        </is>
      </c>
      <c r="B13" s="5" t="inlineStr"/>
      <c r="C13" s="4" t="inlineStr">
        <is>
          <t>Who owns the method if you leave</t>
        </is>
      </c>
    </row>
    <row r="14">
      <c r="A14" s="4" t="inlineStr">
        <is>
          <t>Period start date</t>
        </is>
      </c>
      <c r="B14" s="5" t="inlineStr"/>
      <c r="C14" s="4" t="inlineStr">
        <is>
          <t>Date of the opening count</t>
        </is>
      </c>
    </row>
    <row r="15">
      <c r="A15" s="4" t="inlineStr">
        <is>
          <t>Period end date</t>
        </is>
      </c>
      <c r="B15" s="5" t="inlineStr"/>
      <c r="C15" s="4" t="inlineStr">
        <is>
          <t>Date of the closing count; pull POS item sales for these same dates</t>
        </is>
      </c>
    </row>
    <row r="18">
      <c r="A18" s="6" t="inlineStr">
        <is>
          <t>How to use: 1) Build the Items tab once, one row per item, format and size. 2) On count day, walk each section in shelf order and fill its tab: full purchase units, loose units, open bottles in tenths. 3) Log deliveries on Received and moves between bars on Transfers. 4) On Usage vs Sales, enter last period's closing as Opening and paste units sold from your POS item sales report for the same dates. 5) Read the Gap columns, check receiving, transfers, comps, spills and counting before assuming loss, and note the reason. Summary shows stock value, items below par and the biggest gaps by cost.</t>
        </is>
      </c>
    </row>
    <row r="19"/>
    <row r="20"/>
    <row r="21"/>
    <row r="22"/>
    <row r="23"/>
    <row r="24"/>
  </sheetData>
  <mergeCells count="1">
    <mergeCell ref="A18:C2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155"/>
  <sheetViews>
    <sheetView workbookViewId="0">
      <pane ySplit="5" topLeftCell="A6" activePane="bottomLeft" state="frozen"/>
      <selection pane="bottomLeft" activeCell="A1" sqref="A1"/>
    </sheetView>
  </sheetViews>
  <sheetFormatPr baseColWidth="8" defaultRowHeight="15"/>
  <cols>
    <col width="11" customWidth="1" min="1" max="1"/>
    <col width="30" customWidth="1" min="2" max="2"/>
    <col width="13" customWidth="1" min="3" max="3"/>
    <col width="20" customWidth="1" min="4" max="4"/>
    <col width="13" customWidth="1" min="5" max="5"/>
    <col width="12" customWidth="1" min="6" max="6"/>
    <col width="14" customWidth="1" min="7" max="7"/>
    <col width="11" customWidth="1" min="8" max="8"/>
    <col width="13" customWidth="1" min="9" max="9"/>
    <col width="13" customWidth="1" min="10" max="10"/>
    <col width="32" customWidth="1" min="11" max="11"/>
    <col width="14" customWidth="1" min="12" max="12"/>
  </cols>
  <sheetData>
    <row r="1">
      <c r="A1" s="1" t="inlineStr">
        <is>
          <t>Items (master list, built once)</t>
        </is>
      </c>
    </row>
    <row r="2">
      <c r="A2" s="2" t="inlineStr">
        <is>
          <t>Tabski Bar Inventory Template. Cream cells are for typing; grey cells are formulas.</t>
        </is>
      </c>
    </row>
    <row r="3">
      <c r="A3" s="7" t="inlineStr">
        <is>
          <t>Each format and size is its own item. Count units per POS sale: how many count units one POS sale uses (1 for a can sold as a can). For pours from a bottle or keg, set it yourself, or leave blank and those items show no expected use.</t>
        </is>
      </c>
    </row>
    <row r="5" ht="46" customHeight="1">
      <c r="A5" s="3" t="inlineStr">
        <is>
          <t>Item ID</t>
        </is>
      </c>
      <c r="B5" s="3" t="inlineStr">
        <is>
          <t>Item name + format + size</t>
        </is>
      </c>
      <c r="C5" s="3" t="inlineStr">
        <is>
          <t>Category</t>
        </is>
      </c>
      <c r="D5" s="3" t="inlineStr">
        <is>
          <t>Vendor</t>
        </is>
      </c>
      <c r="E5" s="3" t="inlineStr">
        <is>
          <t>Vendor item #</t>
        </is>
      </c>
      <c r="F5" s="3" t="inlineStr">
        <is>
          <t>Purchase unit</t>
        </is>
      </c>
      <c r="G5" s="3" t="inlineStr">
        <is>
          <t>Pack size (count units per purchase unit)</t>
        </is>
      </c>
      <c r="H5" s="3" t="inlineStr">
        <is>
          <t>Count unit</t>
        </is>
      </c>
      <c r="I5" s="3" t="inlineStr">
        <is>
          <t>Cost per purchase unit</t>
        </is>
      </c>
      <c r="J5" s="3" t="inlineStr">
        <is>
          <t>Cost per count unit</t>
        </is>
      </c>
      <c r="K5" s="3" t="inlineStr">
        <is>
          <t>POS item name (exactly as on item sales report)</t>
        </is>
      </c>
      <c r="L5" s="3" t="inlineStr">
        <is>
          <t>Count units per POS sale</t>
        </is>
      </c>
    </row>
    <row r="6">
      <c r="A6" s="5" t="n"/>
      <c r="B6" s="5" t="n"/>
      <c r="C6" s="5" t="n"/>
      <c r="D6" s="5" t="n"/>
      <c r="E6" s="5" t="n"/>
      <c r="F6" s="5" t="n"/>
      <c r="G6" s="5" t="n"/>
      <c r="H6" s="5" t="n"/>
      <c r="I6" s="8" t="n"/>
      <c r="J6" s="9">
        <f>IF(OR(I6="",G6="",G6=0),"",I6/G6)</f>
        <v/>
      </c>
      <c r="K6" s="5" t="n"/>
      <c r="L6" s="5" t="n"/>
    </row>
    <row r="7">
      <c r="A7" s="5" t="n"/>
      <c r="B7" s="5" t="n"/>
      <c r="C7" s="5" t="n"/>
      <c r="D7" s="5" t="n"/>
      <c r="E7" s="5" t="n"/>
      <c r="F7" s="5" t="n"/>
      <c r="G7" s="5" t="n"/>
      <c r="H7" s="5" t="n"/>
      <c r="I7" s="8" t="n"/>
      <c r="J7" s="9">
        <f>IF(OR(I7="",G7="",G7=0),"",I7/G7)</f>
        <v/>
      </c>
      <c r="K7" s="5" t="n"/>
      <c r="L7" s="5" t="n"/>
    </row>
    <row r="8">
      <c r="A8" s="5" t="n"/>
      <c r="B8" s="5" t="n"/>
      <c r="C8" s="5" t="n"/>
      <c r="D8" s="5" t="n"/>
      <c r="E8" s="5" t="n"/>
      <c r="F8" s="5" t="n"/>
      <c r="G8" s="5" t="n"/>
      <c r="H8" s="5" t="n"/>
      <c r="I8" s="8" t="n"/>
      <c r="J8" s="9">
        <f>IF(OR(I8="",G8="",G8=0),"",I8/G8)</f>
        <v/>
      </c>
      <c r="K8" s="5" t="n"/>
      <c r="L8" s="5" t="n"/>
    </row>
    <row r="9">
      <c r="A9" s="5" t="n"/>
      <c r="B9" s="5" t="n"/>
      <c r="C9" s="5" t="n"/>
      <c r="D9" s="5" t="n"/>
      <c r="E9" s="5" t="n"/>
      <c r="F9" s="5" t="n"/>
      <c r="G9" s="5" t="n"/>
      <c r="H9" s="5" t="n"/>
      <c r="I9" s="8" t="n"/>
      <c r="J9" s="9">
        <f>IF(OR(I9="",G9="",G9=0),"",I9/G9)</f>
        <v/>
      </c>
      <c r="K9" s="5" t="n"/>
      <c r="L9" s="5" t="n"/>
    </row>
    <row r="10">
      <c r="A10" s="5" t="n"/>
      <c r="B10" s="5" t="n"/>
      <c r="C10" s="5" t="n"/>
      <c r="D10" s="5" t="n"/>
      <c r="E10" s="5" t="n"/>
      <c r="F10" s="5" t="n"/>
      <c r="G10" s="5" t="n"/>
      <c r="H10" s="5" t="n"/>
      <c r="I10" s="8" t="n"/>
      <c r="J10" s="9">
        <f>IF(OR(I10="",G10="",G10=0),"",I10/G10)</f>
        <v/>
      </c>
      <c r="K10" s="5" t="n"/>
      <c r="L10" s="5" t="n"/>
    </row>
    <row r="11">
      <c r="A11" s="5" t="n"/>
      <c r="B11" s="5" t="n"/>
      <c r="C11" s="5" t="n"/>
      <c r="D11" s="5" t="n"/>
      <c r="E11" s="5" t="n"/>
      <c r="F11" s="5" t="n"/>
      <c r="G11" s="5" t="n"/>
      <c r="H11" s="5" t="n"/>
      <c r="I11" s="8" t="n"/>
      <c r="J11" s="9">
        <f>IF(OR(I11="",G11="",G11=0),"",I11/G11)</f>
        <v/>
      </c>
      <c r="K11" s="5" t="n"/>
      <c r="L11" s="5" t="n"/>
    </row>
    <row r="12">
      <c r="A12" s="5" t="n"/>
      <c r="B12" s="5" t="n"/>
      <c r="C12" s="5" t="n"/>
      <c r="D12" s="5" t="n"/>
      <c r="E12" s="5" t="n"/>
      <c r="F12" s="5" t="n"/>
      <c r="G12" s="5" t="n"/>
      <c r="H12" s="5" t="n"/>
      <c r="I12" s="8" t="n"/>
      <c r="J12" s="9">
        <f>IF(OR(I12="",G12="",G12=0),"",I12/G12)</f>
        <v/>
      </c>
      <c r="K12" s="5" t="n"/>
      <c r="L12" s="5" t="n"/>
    </row>
    <row r="13">
      <c r="A13" s="5" t="n"/>
      <c r="B13" s="5" t="n"/>
      <c r="C13" s="5" t="n"/>
      <c r="D13" s="5" t="n"/>
      <c r="E13" s="5" t="n"/>
      <c r="F13" s="5" t="n"/>
      <c r="G13" s="5" t="n"/>
      <c r="H13" s="5" t="n"/>
      <c r="I13" s="8" t="n"/>
      <c r="J13" s="9">
        <f>IF(OR(I13="",G13="",G13=0),"",I13/G13)</f>
        <v/>
      </c>
      <c r="K13" s="5" t="n"/>
      <c r="L13" s="5" t="n"/>
    </row>
    <row r="14">
      <c r="A14" s="5" t="n"/>
      <c r="B14" s="5" t="n"/>
      <c r="C14" s="5" t="n"/>
      <c r="D14" s="5" t="n"/>
      <c r="E14" s="5" t="n"/>
      <c r="F14" s="5" t="n"/>
      <c r="G14" s="5" t="n"/>
      <c r="H14" s="5" t="n"/>
      <c r="I14" s="8" t="n"/>
      <c r="J14" s="9">
        <f>IF(OR(I14="",G14="",G14=0),"",I14/G14)</f>
        <v/>
      </c>
      <c r="K14" s="5" t="n"/>
      <c r="L14" s="5" t="n"/>
    </row>
    <row r="15">
      <c r="A15" s="5" t="n"/>
      <c r="B15" s="5" t="n"/>
      <c r="C15" s="5" t="n"/>
      <c r="D15" s="5" t="n"/>
      <c r="E15" s="5" t="n"/>
      <c r="F15" s="5" t="n"/>
      <c r="G15" s="5" t="n"/>
      <c r="H15" s="5" t="n"/>
      <c r="I15" s="8" t="n"/>
      <c r="J15" s="9">
        <f>IF(OR(I15="",G15="",G15=0),"",I15/G15)</f>
        <v/>
      </c>
      <c r="K15" s="5" t="n"/>
      <c r="L15" s="5" t="n"/>
    </row>
    <row r="16">
      <c r="A16" s="5" t="n"/>
      <c r="B16" s="5" t="n"/>
      <c r="C16" s="5" t="n"/>
      <c r="D16" s="5" t="n"/>
      <c r="E16" s="5" t="n"/>
      <c r="F16" s="5" t="n"/>
      <c r="G16" s="5" t="n"/>
      <c r="H16" s="5" t="n"/>
      <c r="I16" s="8" t="n"/>
      <c r="J16" s="9">
        <f>IF(OR(I16="",G16="",G16=0),"",I16/G16)</f>
        <v/>
      </c>
      <c r="K16" s="5" t="n"/>
      <c r="L16" s="5" t="n"/>
    </row>
    <row r="17">
      <c r="A17" s="5" t="n"/>
      <c r="B17" s="5" t="n"/>
      <c r="C17" s="5" t="n"/>
      <c r="D17" s="5" t="n"/>
      <c r="E17" s="5" t="n"/>
      <c r="F17" s="5" t="n"/>
      <c r="G17" s="5" t="n"/>
      <c r="H17" s="5" t="n"/>
      <c r="I17" s="8" t="n"/>
      <c r="J17" s="9">
        <f>IF(OR(I17="",G17="",G17=0),"",I17/G17)</f>
        <v/>
      </c>
      <c r="K17" s="5" t="n"/>
      <c r="L17" s="5" t="n"/>
    </row>
    <row r="18">
      <c r="A18" s="5" t="n"/>
      <c r="B18" s="5" t="n"/>
      <c r="C18" s="5" t="n"/>
      <c r="D18" s="5" t="n"/>
      <c r="E18" s="5" t="n"/>
      <c r="F18" s="5" t="n"/>
      <c r="G18" s="5" t="n"/>
      <c r="H18" s="5" t="n"/>
      <c r="I18" s="8" t="n"/>
      <c r="J18" s="9">
        <f>IF(OR(I18="",G18="",G18=0),"",I18/G18)</f>
        <v/>
      </c>
      <c r="K18" s="5" t="n"/>
      <c r="L18" s="5" t="n"/>
    </row>
    <row r="19">
      <c r="A19" s="5" t="n"/>
      <c r="B19" s="5" t="n"/>
      <c r="C19" s="5" t="n"/>
      <c r="D19" s="5" t="n"/>
      <c r="E19" s="5" t="n"/>
      <c r="F19" s="5" t="n"/>
      <c r="G19" s="5" t="n"/>
      <c r="H19" s="5" t="n"/>
      <c r="I19" s="8" t="n"/>
      <c r="J19" s="9">
        <f>IF(OR(I19="",G19="",G19=0),"",I19/G19)</f>
        <v/>
      </c>
      <c r="K19" s="5" t="n"/>
      <c r="L19" s="5" t="n"/>
    </row>
    <row r="20">
      <c r="A20" s="5" t="n"/>
      <c r="B20" s="5" t="n"/>
      <c r="C20" s="5" t="n"/>
      <c r="D20" s="5" t="n"/>
      <c r="E20" s="5" t="n"/>
      <c r="F20" s="5" t="n"/>
      <c r="G20" s="5" t="n"/>
      <c r="H20" s="5" t="n"/>
      <c r="I20" s="8" t="n"/>
      <c r="J20" s="9">
        <f>IF(OR(I20="",G20="",G20=0),"",I20/G20)</f>
        <v/>
      </c>
      <c r="K20" s="5" t="n"/>
      <c r="L20" s="5" t="n"/>
    </row>
    <row r="21">
      <c r="A21" s="5" t="n"/>
      <c r="B21" s="5" t="n"/>
      <c r="C21" s="5" t="n"/>
      <c r="D21" s="5" t="n"/>
      <c r="E21" s="5" t="n"/>
      <c r="F21" s="5" t="n"/>
      <c r="G21" s="5" t="n"/>
      <c r="H21" s="5" t="n"/>
      <c r="I21" s="8" t="n"/>
      <c r="J21" s="9">
        <f>IF(OR(I21="",G21="",G21=0),"",I21/G21)</f>
        <v/>
      </c>
      <c r="K21" s="5" t="n"/>
      <c r="L21" s="5" t="n"/>
    </row>
    <row r="22">
      <c r="A22" s="5" t="n"/>
      <c r="B22" s="5" t="n"/>
      <c r="C22" s="5" t="n"/>
      <c r="D22" s="5" t="n"/>
      <c r="E22" s="5" t="n"/>
      <c r="F22" s="5" t="n"/>
      <c r="G22" s="5" t="n"/>
      <c r="H22" s="5" t="n"/>
      <c r="I22" s="8" t="n"/>
      <c r="J22" s="9">
        <f>IF(OR(I22="",G22="",G22=0),"",I22/G22)</f>
        <v/>
      </c>
      <c r="K22" s="5" t="n"/>
      <c r="L22" s="5" t="n"/>
    </row>
    <row r="23">
      <c r="A23" s="5" t="n"/>
      <c r="B23" s="5" t="n"/>
      <c r="C23" s="5" t="n"/>
      <c r="D23" s="5" t="n"/>
      <c r="E23" s="5" t="n"/>
      <c r="F23" s="5" t="n"/>
      <c r="G23" s="5" t="n"/>
      <c r="H23" s="5" t="n"/>
      <c r="I23" s="8" t="n"/>
      <c r="J23" s="9">
        <f>IF(OR(I23="",G23="",G23=0),"",I23/G23)</f>
        <v/>
      </c>
      <c r="K23" s="5" t="n"/>
      <c r="L23" s="5" t="n"/>
    </row>
    <row r="24">
      <c r="A24" s="5" t="n"/>
      <c r="B24" s="5" t="n"/>
      <c r="C24" s="5" t="n"/>
      <c r="D24" s="5" t="n"/>
      <c r="E24" s="5" t="n"/>
      <c r="F24" s="5" t="n"/>
      <c r="G24" s="5" t="n"/>
      <c r="H24" s="5" t="n"/>
      <c r="I24" s="8" t="n"/>
      <c r="J24" s="9">
        <f>IF(OR(I24="",G24="",G24=0),"",I24/G24)</f>
        <v/>
      </c>
      <c r="K24" s="5" t="n"/>
      <c r="L24" s="5" t="n"/>
    </row>
    <row r="25">
      <c r="A25" s="5" t="n"/>
      <c r="B25" s="5" t="n"/>
      <c r="C25" s="5" t="n"/>
      <c r="D25" s="5" t="n"/>
      <c r="E25" s="5" t="n"/>
      <c r="F25" s="5" t="n"/>
      <c r="G25" s="5" t="n"/>
      <c r="H25" s="5" t="n"/>
      <c r="I25" s="8" t="n"/>
      <c r="J25" s="9">
        <f>IF(OR(I25="",G25="",G25=0),"",I25/G25)</f>
        <v/>
      </c>
      <c r="K25" s="5" t="n"/>
      <c r="L25" s="5" t="n"/>
    </row>
    <row r="26">
      <c r="A26" s="5" t="n"/>
      <c r="B26" s="5" t="n"/>
      <c r="C26" s="5" t="n"/>
      <c r="D26" s="5" t="n"/>
      <c r="E26" s="5" t="n"/>
      <c r="F26" s="5" t="n"/>
      <c r="G26" s="5" t="n"/>
      <c r="H26" s="5" t="n"/>
      <c r="I26" s="8" t="n"/>
      <c r="J26" s="9">
        <f>IF(OR(I26="",G26="",G26=0),"",I26/G26)</f>
        <v/>
      </c>
      <c r="K26" s="5" t="n"/>
      <c r="L26" s="5" t="n"/>
    </row>
    <row r="27">
      <c r="A27" s="5" t="n"/>
      <c r="B27" s="5" t="n"/>
      <c r="C27" s="5" t="n"/>
      <c r="D27" s="5" t="n"/>
      <c r="E27" s="5" t="n"/>
      <c r="F27" s="5" t="n"/>
      <c r="G27" s="5" t="n"/>
      <c r="H27" s="5" t="n"/>
      <c r="I27" s="8" t="n"/>
      <c r="J27" s="9">
        <f>IF(OR(I27="",G27="",G27=0),"",I27/G27)</f>
        <v/>
      </c>
      <c r="K27" s="5" t="n"/>
      <c r="L27" s="5" t="n"/>
    </row>
    <row r="28">
      <c r="A28" s="5" t="n"/>
      <c r="B28" s="5" t="n"/>
      <c r="C28" s="5" t="n"/>
      <c r="D28" s="5" t="n"/>
      <c r="E28" s="5" t="n"/>
      <c r="F28" s="5" t="n"/>
      <c r="G28" s="5" t="n"/>
      <c r="H28" s="5" t="n"/>
      <c r="I28" s="8" t="n"/>
      <c r="J28" s="9">
        <f>IF(OR(I28="",G28="",G28=0),"",I28/G28)</f>
        <v/>
      </c>
      <c r="K28" s="5" t="n"/>
      <c r="L28" s="5" t="n"/>
    </row>
    <row r="29">
      <c r="A29" s="5" t="n"/>
      <c r="B29" s="5" t="n"/>
      <c r="C29" s="5" t="n"/>
      <c r="D29" s="5" t="n"/>
      <c r="E29" s="5" t="n"/>
      <c r="F29" s="5" t="n"/>
      <c r="G29" s="5" t="n"/>
      <c r="H29" s="5" t="n"/>
      <c r="I29" s="8" t="n"/>
      <c r="J29" s="9">
        <f>IF(OR(I29="",G29="",G29=0),"",I29/G29)</f>
        <v/>
      </c>
      <c r="K29" s="5" t="n"/>
      <c r="L29" s="5" t="n"/>
    </row>
    <row r="30">
      <c r="A30" s="5" t="n"/>
      <c r="B30" s="5" t="n"/>
      <c r="C30" s="5" t="n"/>
      <c r="D30" s="5" t="n"/>
      <c r="E30" s="5" t="n"/>
      <c r="F30" s="5" t="n"/>
      <c r="G30" s="5" t="n"/>
      <c r="H30" s="5" t="n"/>
      <c r="I30" s="8" t="n"/>
      <c r="J30" s="9">
        <f>IF(OR(I30="",G30="",G30=0),"",I30/G30)</f>
        <v/>
      </c>
      <c r="K30" s="5" t="n"/>
      <c r="L30" s="5" t="n"/>
    </row>
    <row r="31">
      <c r="A31" s="5" t="n"/>
      <c r="B31" s="5" t="n"/>
      <c r="C31" s="5" t="n"/>
      <c r="D31" s="5" t="n"/>
      <c r="E31" s="5" t="n"/>
      <c r="F31" s="5" t="n"/>
      <c r="G31" s="5" t="n"/>
      <c r="H31" s="5" t="n"/>
      <c r="I31" s="8" t="n"/>
      <c r="J31" s="9">
        <f>IF(OR(I31="",G31="",G31=0),"",I31/G31)</f>
        <v/>
      </c>
      <c r="K31" s="5" t="n"/>
      <c r="L31" s="5" t="n"/>
    </row>
    <row r="32">
      <c r="A32" s="5" t="n"/>
      <c r="B32" s="5" t="n"/>
      <c r="C32" s="5" t="n"/>
      <c r="D32" s="5" t="n"/>
      <c r="E32" s="5" t="n"/>
      <c r="F32" s="5" t="n"/>
      <c r="G32" s="5" t="n"/>
      <c r="H32" s="5" t="n"/>
      <c r="I32" s="8" t="n"/>
      <c r="J32" s="9">
        <f>IF(OR(I32="",G32="",G32=0),"",I32/G32)</f>
        <v/>
      </c>
      <c r="K32" s="5" t="n"/>
      <c r="L32" s="5" t="n"/>
    </row>
    <row r="33">
      <c r="A33" s="5" t="n"/>
      <c r="B33" s="5" t="n"/>
      <c r="C33" s="5" t="n"/>
      <c r="D33" s="5" t="n"/>
      <c r="E33" s="5" t="n"/>
      <c r="F33" s="5" t="n"/>
      <c r="G33" s="5" t="n"/>
      <c r="H33" s="5" t="n"/>
      <c r="I33" s="8" t="n"/>
      <c r="J33" s="9">
        <f>IF(OR(I33="",G33="",G33=0),"",I33/G33)</f>
        <v/>
      </c>
      <c r="K33" s="5" t="n"/>
      <c r="L33" s="5" t="n"/>
    </row>
    <row r="34">
      <c r="A34" s="5" t="n"/>
      <c r="B34" s="5" t="n"/>
      <c r="C34" s="5" t="n"/>
      <c r="D34" s="5" t="n"/>
      <c r="E34" s="5" t="n"/>
      <c r="F34" s="5" t="n"/>
      <c r="G34" s="5" t="n"/>
      <c r="H34" s="5" t="n"/>
      <c r="I34" s="8" t="n"/>
      <c r="J34" s="9">
        <f>IF(OR(I34="",G34="",G34=0),"",I34/G34)</f>
        <v/>
      </c>
      <c r="K34" s="5" t="n"/>
      <c r="L34" s="5" t="n"/>
    </row>
    <row r="35">
      <c r="A35" s="5" t="n"/>
      <c r="B35" s="5" t="n"/>
      <c r="C35" s="5" t="n"/>
      <c r="D35" s="5" t="n"/>
      <c r="E35" s="5" t="n"/>
      <c r="F35" s="5" t="n"/>
      <c r="G35" s="5" t="n"/>
      <c r="H35" s="5" t="n"/>
      <c r="I35" s="8" t="n"/>
      <c r="J35" s="9">
        <f>IF(OR(I35="",G35="",G35=0),"",I35/G35)</f>
        <v/>
      </c>
      <c r="K35" s="5" t="n"/>
      <c r="L35" s="5" t="n"/>
    </row>
    <row r="36">
      <c r="A36" s="5" t="n"/>
      <c r="B36" s="5" t="n"/>
      <c r="C36" s="5" t="n"/>
      <c r="D36" s="5" t="n"/>
      <c r="E36" s="5" t="n"/>
      <c r="F36" s="5" t="n"/>
      <c r="G36" s="5" t="n"/>
      <c r="H36" s="5" t="n"/>
      <c r="I36" s="8" t="n"/>
      <c r="J36" s="9">
        <f>IF(OR(I36="",G36="",G36=0),"",I36/G36)</f>
        <v/>
      </c>
      <c r="K36" s="5" t="n"/>
      <c r="L36" s="5" t="n"/>
    </row>
    <row r="37">
      <c r="A37" s="5" t="n"/>
      <c r="B37" s="5" t="n"/>
      <c r="C37" s="5" t="n"/>
      <c r="D37" s="5" t="n"/>
      <c r="E37" s="5" t="n"/>
      <c r="F37" s="5" t="n"/>
      <c r="G37" s="5" t="n"/>
      <c r="H37" s="5" t="n"/>
      <c r="I37" s="8" t="n"/>
      <c r="J37" s="9">
        <f>IF(OR(I37="",G37="",G37=0),"",I37/G37)</f>
        <v/>
      </c>
      <c r="K37" s="5" t="n"/>
      <c r="L37" s="5" t="n"/>
    </row>
    <row r="38">
      <c r="A38" s="5" t="n"/>
      <c r="B38" s="5" t="n"/>
      <c r="C38" s="5" t="n"/>
      <c r="D38" s="5" t="n"/>
      <c r="E38" s="5" t="n"/>
      <c r="F38" s="5" t="n"/>
      <c r="G38" s="5" t="n"/>
      <c r="H38" s="5" t="n"/>
      <c r="I38" s="8" t="n"/>
      <c r="J38" s="9">
        <f>IF(OR(I38="",G38="",G38=0),"",I38/G38)</f>
        <v/>
      </c>
      <c r="K38" s="5" t="n"/>
      <c r="L38" s="5" t="n"/>
    </row>
    <row r="39">
      <c r="A39" s="5" t="n"/>
      <c r="B39" s="5" t="n"/>
      <c r="C39" s="5" t="n"/>
      <c r="D39" s="5" t="n"/>
      <c r="E39" s="5" t="n"/>
      <c r="F39" s="5" t="n"/>
      <c r="G39" s="5" t="n"/>
      <c r="H39" s="5" t="n"/>
      <c r="I39" s="8" t="n"/>
      <c r="J39" s="9">
        <f>IF(OR(I39="",G39="",G39=0),"",I39/G39)</f>
        <v/>
      </c>
      <c r="K39" s="5" t="n"/>
      <c r="L39" s="5" t="n"/>
    </row>
    <row r="40">
      <c r="A40" s="5" t="n"/>
      <c r="B40" s="5" t="n"/>
      <c r="C40" s="5" t="n"/>
      <c r="D40" s="5" t="n"/>
      <c r="E40" s="5" t="n"/>
      <c r="F40" s="5" t="n"/>
      <c r="G40" s="5" t="n"/>
      <c r="H40" s="5" t="n"/>
      <c r="I40" s="8" t="n"/>
      <c r="J40" s="9">
        <f>IF(OR(I40="",G40="",G40=0),"",I40/G40)</f>
        <v/>
      </c>
      <c r="K40" s="5" t="n"/>
      <c r="L40" s="5" t="n"/>
    </row>
    <row r="41">
      <c r="A41" s="5" t="n"/>
      <c r="B41" s="5" t="n"/>
      <c r="C41" s="5" t="n"/>
      <c r="D41" s="5" t="n"/>
      <c r="E41" s="5" t="n"/>
      <c r="F41" s="5" t="n"/>
      <c r="G41" s="5" t="n"/>
      <c r="H41" s="5" t="n"/>
      <c r="I41" s="8" t="n"/>
      <c r="J41" s="9">
        <f>IF(OR(I41="",G41="",G41=0),"",I41/G41)</f>
        <v/>
      </c>
      <c r="K41" s="5" t="n"/>
      <c r="L41" s="5" t="n"/>
    </row>
    <row r="42">
      <c r="A42" s="5" t="n"/>
      <c r="B42" s="5" t="n"/>
      <c r="C42" s="5" t="n"/>
      <c r="D42" s="5" t="n"/>
      <c r="E42" s="5" t="n"/>
      <c r="F42" s="5" t="n"/>
      <c r="G42" s="5" t="n"/>
      <c r="H42" s="5" t="n"/>
      <c r="I42" s="8" t="n"/>
      <c r="J42" s="9">
        <f>IF(OR(I42="",G42="",G42=0),"",I42/G42)</f>
        <v/>
      </c>
      <c r="K42" s="5" t="n"/>
      <c r="L42" s="5" t="n"/>
    </row>
    <row r="43">
      <c r="A43" s="5" t="n"/>
      <c r="B43" s="5" t="n"/>
      <c r="C43" s="5" t="n"/>
      <c r="D43" s="5" t="n"/>
      <c r="E43" s="5" t="n"/>
      <c r="F43" s="5" t="n"/>
      <c r="G43" s="5" t="n"/>
      <c r="H43" s="5" t="n"/>
      <c r="I43" s="8" t="n"/>
      <c r="J43" s="9">
        <f>IF(OR(I43="",G43="",G43=0),"",I43/G43)</f>
        <v/>
      </c>
      <c r="K43" s="5" t="n"/>
      <c r="L43" s="5" t="n"/>
    </row>
    <row r="44">
      <c r="A44" s="5" t="n"/>
      <c r="B44" s="5" t="n"/>
      <c r="C44" s="5" t="n"/>
      <c r="D44" s="5" t="n"/>
      <c r="E44" s="5" t="n"/>
      <c r="F44" s="5" t="n"/>
      <c r="G44" s="5" t="n"/>
      <c r="H44" s="5" t="n"/>
      <c r="I44" s="8" t="n"/>
      <c r="J44" s="9">
        <f>IF(OR(I44="",G44="",G44=0),"",I44/G44)</f>
        <v/>
      </c>
      <c r="K44" s="5" t="n"/>
      <c r="L44" s="5" t="n"/>
    </row>
    <row r="45">
      <c r="A45" s="5" t="n"/>
      <c r="B45" s="5" t="n"/>
      <c r="C45" s="5" t="n"/>
      <c r="D45" s="5" t="n"/>
      <c r="E45" s="5" t="n"/>
      <c r="F45" s="5" t="n"/>
      <c r="G45" s="5" t="n"/>
      <c r="H45" s="5" t="n"/>
      <c r="I45" s="8" t="n"/>
      <c r="J45" s="9">
        <f>IF(OR(I45="",G45="",G45=0),"",I45/G45)</f>
        <v/>
      </c>
      <c r="K45" s="5" t="n"/>
      <c r="L45" s="5" t="n"/>
    </row>
    <row r="46">
      <c r="A46" s="5" t="n"/>
      <c r="B46" s="5" t="n"/>
      <c r="C46" s="5" t="n"/>
      <c r="D46" s="5" t="n"/>
      <c r="E46" s="5" t="n"/>
      <c r="F46" s="5" t="n"/>
      <c r="G46" s="5" t="n"/>
      <c r="H46" s="5" t="n"/>
      <c r="I46" s="8" t="n"/>
      <c r="J46" s="9">
        <f>IF(OR(I46="",G46="",G46=0),"",I46/G46)</f>
        <v/>
      </c>
      <c r="K46" s="5" t="n"/>
      <c r="L46" s="5" t="n"/>
    </row>
    <row r="47">
      <c r="A47" s="5" t="n"/>
      <c r="B47" s="5" t="n"/>
      <c r="C47" s="5" t="n"/>
      <c r="D47" s="5" t="n"/>
      <c r="E47" s="5" t="n"/>
      <c r="F47" s="5" t="n"/>
      <c r="G47" s="5" t="n"/>
      <c r="H47" s="5" t="n"/>
      <c r="I47" s="8" t="n"/>
      <c r="J47" s="9">
        <f>IF(OR(I47="",G47="",G47=0),"",I47/G47)</f>
        <v/>
      </c>
      <c r="K47" s="5" t="n"/>
      <c r="L47" s="5" t="n"/>
    </row>
    <row r="48">
      <c r="A48" s="5" t="n"/>
      <c r="B48" s="5" t="n"/>
      <c r="C48" s="5" t="n"/>
      <c r="D48" s="5" t="n"/>
      <c r="E48" s="5" t="n"/>
      <c r="F48" s="5" t="n"/>
      <c r="G48" s="5" t="n"/>
      <c r="H48" s="5" t="n"/>
      <c r="I48" s="8" t="n"/>
      <c r="J48" s="9">
        <f>IF(OR(I48="",G48="",G48=0),"",I48/G48)</f>
        <v/>
      </c>
      <c r="K48" s="5" t="n"/>
      <c r="L48" s="5" t="n"/>
    </row>
    <row r="49">
      <c r="A49" s="5" t="n"/>
      <c r="B49" s="5" t="n"/>
      <c r="C49" s="5" t="n"/>
      <c r="D49" s="5" t="n"/>
      <c r="E49" s="5" t="n"/>
      <c r="F49" s="5" t="n"/>
      <c r="G49" s="5" t="n"/>
      <c r="H49" s="5" t="n"/>
      <c r="I49" s="8" t="n"/>
      <c r="J49" s="9">
        <f>IF(OR(I49="",G49="",G49=0),"",I49/G49)</f>
        <v/>
      </c>
      <c r="K49" s="5" t="n"/>
      <c r="L49" s="5" t="n"/>
    </row>
    <row r="50">
      <c r="A50" s="5" t="n"/>
      <c r="B50" s="5" t="n"/>
      <c r="C50" s="5" t="n"/>
      <c r="D50" s="5" t="n"/>
      <c r="E50" s="5" t="n"/>
      <c r="F50" s="5" t="n"/>
      <c r="G50" s="5" t="n"/>
      <c r="H50" s="5" t="n"/>
      <c r="I50" s="8" t="n"/>
      <c r="J50" s="9">
        <f>IF(OR(I50="",G50="",G50=0),"",I50/G50)</f>
        <v/>
      </c>
      <c r="K50" s="5" t="n"/>
      <c r="L50" s="5" t="n"/>
    </row>
    <row r="51">
      <c r="A51" s="5" t="n"/>
      <c r="B51" s="5" t="n"/>
      <c r="C51" s="5" t="n"/>
      <c r="D51" s="5" t="n"/>
      <c r="E51" s="5" t="n"/>
      <c r="F51" s="5" t="n"/>
      <c r="G51" s="5" t="n"/>
      <c r="H51" s="5" t="n"/>
      <c r="I51" s="8" t="n"/>
      <c r="J51" s="9">
        <f>IF(OR(I51="",G51="",G51=0),"",I51/G51)</f>
        <v/>
      </c>
      <c r="K51" s="5" t="n"/>
      <c r="L51" s="5" t="n"/>
    </row>
    <row r="52">
      <c r="A52" s="5" t="n"/>
      <c r="B52" s="5" t="n"/>
      <c r="C52" s="5" t="n"/>
      <c r="D52" s="5" t="n"/>
      <c r="E52" s="5" t="n"/>
      <c r="F52" s="5" t="n"/>
      <c r="G52" s="5" t="n"/>
      <c r="H52" s="5" t="n"/>
      <c r="I52" s="8" t="n"/>
      <c r="J52" s="9">
        <f>IF(OR(I52="",G52="",G52=0),"",I52/G52)</f>
        <v/>
      </c>
      <c r="K52" s="5" t="n"/>
      <c r="L52" s="5" t="n"/>
    </row>
    <row r="53">
      <c r="A53" s="5" t="n"/>
      <c r="B53" s="5" t="n"/>
      <c r="C53" s="5" t="n"/>
      <c r="D53" s="5" t="n"/>
      <c r="E53" s="5" t="n"/>
      <c r="F53" s="5" t="n"/>
      <c r="G53" s="5" t="n"/>
      <c r="H53" s="5" t="n"/>
      <c r="I53" s="8" t="n"/>
      <c r="J53" s="9">
        <f>IF(OR(I53="",G53="",G53=0),"",I53/G53)</f>
        <v/>
      </c>
      <c r="K53" s="5" t="n"/>
      <c r="L53" s="5" t="n"/>
    </row>
    <row r="54">
      <c r="A54" s="5" t="n"/>
      <c r="B54" s="5" t="n"/>
      <c r="C54" s="5" t="n"/>
      <c r="D54" s="5" t="n"/>
      <c r="E54" s="5" t="n"/>
      <c r="F54" s="5" t="n"/>
      <c r="G54" s="5" t="n"/>
      <c r="H54" s="5" t="n"/>
      <c r="I54" s="8" t="n"/>
      <c r="J54" s="9">
        <f>IF(OR(I54="",G54="",G54=0),"",I54/G54)</f>
        <v/>
      </c>
      <c r="K54" s="5" t="n"/>
      <c r="L54" s="5" t="n"/>
    </row>
    <row r="55">
      <c r="A55" s="5" t="n"/>
      <c r="B55" s="5" t="n"/>
      <c r="C55" s="5" t="n"/>
      <c r="D55" s="5" t="n"/>
      <c r="E55" s="5" t="n"/>
      <c r="F55" s="5" t="n"/>
      <c r="G55" s="5" t="n"/>
      <c r="H55" s="5" t="n"/>
      <c r="I55" s="8" t="n"/>
      <c r="J55" s="9">
        <f>IF(OR(I55="",G55="",G55=0),"",I55/G55)</f>
        <v/>
      </c>
      <c r="K55" s="5" t="n"/>
      <c r="L55" s="5" t="n"/>
    </row>
    <row r="56">
      <c r="A56" s="5" t="n"/>
      <c r="B56" s="5" t="n"/>
      <c r="C56" s="5" t="n"/>
      <c r="D56" s="5" t="n"/>
      <c r="E56" s="5" t="n"/>
      <c r="F56" s="5" t="n"/>
      <c r="G56" s="5" t="n"/>
      <c r="H56" s="5" t="n"/>
      <c r="I56" s="8" t="n"/>
      <c r="J56" s="9">
        <f>IF(OR(I56="",G56="",G56=0),"",I56/G56)</f>
        <v/>
      </c>
      <c r="K56" s="5" t="n"/>
      <c r="L56" s="5" t="n"/>
    </row>
    <row r="57">
      <c r="A57" s="5" t="n"/>
      <c r="B57" s="5" t="n"/>
      <c r="C57" s="5" t="n"/>
      <c r="D57" s="5" t="n"/>
      <c r="E57" s="5" t="n"/>
      <c r="F57" s="5" t="n"/>
      <c r="G57" s="5" t="n"/>
      <c r="H57" s="5" t="n"/>
      <c r="I57" s="8" t="n"/>
      <c r="J57" s="9">
        <f>IF(OR(I57="",G57="",G57=0),"",I57/G57)</f>
        <v/>
      </c>
      <c r="K57" s="5" t="n"/>
      <c r="L57" s="5" t="n"/>
    </row>
    <row r="58">
      <c r="A58" s="5" t="n"/>
      <c r="B58" s="5" t="n"/>
      <c r="C58" s="5" t="n"/>
      <c r="D58" s="5" t="n"/>
      <c r="E58" s="5" t="n"/>
      <c r="F58" s="5" t="n"/>
      <c r="G58" s="5" t="n"/>
      <c r="H58" s="5" t="n"/>
      <c r="I58" s="8" t="n"/>
      <c r="J58" s="9">
        <f>IF(OR(I58="",G58="",G58=0),"",I58/G58)</f>
        <v/>
      </c>
      <c r="K58" s="5" t="n"/>
      <c r="L58" s="5" t="n"/>
    </row>
    <row r="59">
      <c r="A59" s="5" t="n"/>
      <c r="B59" s="5" t="n"/>
      <c r="C59" s="5" t="n"/>
      <c r="D59" s="5" t="n"/>
      <c r="E59" s="5" t="n"/>
      <c r="F59" s="5" t="n"/>
      <c r="G59" s="5" t="n"/>
      <c r="H59" s="5" t="n"/>
      <c r="I59" s="8" t="n"/>
      <c r="J59" s="9">
        <f>IF(OR(I59="",G59="",G59=0),"",I59/G59)</f>
        <v/>
      </c>
      <c r="K59" s="5" t="n"/>
      <c r="L59" s="5" t="n"/>
    </row>
    <row r="60">
      <c r="A60" s="5" t="n"/>
      <c r="B60" s="5" t="n"/>
      <c r="C60" s="5" t="n"/>
      <c r="D60" s="5" t="n"/>
      <c r="E60" s="5" t="n"/>
      <c r="F60" s="5" t="n"/>
      <c r="G60" s="5" t="n"/>
      <c r="H60" s="5" t="n"/>
      <c r="I60" s="8" t="n"/>
      <c r="J60" s="9">
        <f>IF(OR(I60="",G60="",G60=0),"",I60/G60)</f>
        <v/>
      </c>
      <c r="K60" s="5" t="n"/>
      <c r="L60" s="5" t="n"/>
    </row>
    <row r="61">
      <c r="A61" s="5" t="n"/>
      <c r="B61" s="5" t="n"/>
      <c r="C61" s="5" t="n"/>
      <c r="D61" s="5" t="n"/>
      <c r="E61" s="5" t="n"/>
      <c r="F61" s="5" t="n"/>
      <c r="G61" s="5" t="n"/>
      <c r="H61" s="5" t="n"/>
      <c r="I61" s="8" t="n"/>
      <c r="J61" s="9">
        <f>IF(OR(I61="",G61="",G61=0),"",I61/G61)</f>
        <v/>
      </c>
      <c r="K61" s="5" t="n"/>
      <c r="L61" s="5" t="n"/>
    </row>
    <row r="62">
      <c r="A62" s="5" t="n"/>
      <c r="B62" s="5" t="n"/>
      <c r="C62" s="5" t="n"/>
      <c r="D62" s="5" t="n"/>
      <c r="E62" s="5" t="n"/>
      <c r="F62" s="5" t="n"/>
      <c r="G62" s="5" t="n"/>
      <c r="H62" s="5" t="n"/>
      <c r="I62" s="8" t="n"/>
      <c r="J62" s="9">
        <f>IF(OR(I62="",G62="",G62=0),"",I62/G62)</f>
        <v/>
      </c>
      <c r="K62" s="5" t="n"/>
      <c r="L62" s="5" t="n"/>
    </row>
    <row r="63">
      <c r="A63" s="5" t="n"/>
      <c r="B63" s="5" t="n"/>
      <c r="C63" s="5" t="n"/>
      <c r="D63" s="5" t="n"/>
      <c r="E63" s="5" t="n"/>
      <c r="F63" s="5" t="n"/>
      <c r="G63" s="5" t="n"/>
      <c r="H63" s="5" t="n"/>
      <c r="I63" s="8" t="n"/>
      <c r="J63" s="9">
        <f>IF(OR(I63="",G63="",G63=0),"",I63/G63)</f>
        <v/>
      </c>
      <c r="K63" s="5" t="n"/>
      <c r="L63" s="5" t="n"/>
    </row>
    <row r="64">
      <c r="A64" s="5" t="n"/>
      <c r="B64" s="5" t="n"/>
      <c r="C64" s="5" t="n"/>
      <c r="D64" s="5" t="n"/>
      <c r="E64" s="5" t="n"/>
      <c r="F64" s="5" t="n"/>
      <c r="G64" s="5" t="n"/>
      <c r="H64" s="5" t="n"/>
      <c r="I64" s="8" t="n"/>
      <c r="J64" s="9">
        <f>IF(OR(I64="",G64="",G64=0),"",I64/G64)</f>
        <v/>
      </c>
      <c r="K64" s="5" t="n"/>
      <c r="L64" s="5" t="n"/>
    </row>
    <row r="65">
      <c r="A65" s="5" t="n"/>
      <c r="B65" s="5" t="n"/>
      <c r="C65" s="5" t="n"/>
      <c r="D65" s="5" t="n"/>
      <c r="E65" s="5" t="n"/>
      <c r="F65" s="5" t="n"/>
      <c r="G65" s="5" t="n"/>
      <c r="H65" s="5" t="n"/>
      <c r="I65" s="8" t="n"/>
      <c r="J65" s="9">
        <f>IF(OR(I65="",G65="",G65=0),"",I65/G65)</f>
        <v/>
      </c>
      <c r="K65" s="5" t="n"/>
      <c r="L65" s="5" t="n"/>
    </row>
    <row r="66">
      <c r="A66" s="5" t="n"/>
      <c r="B66" s="5" t="n"/>
      <c r="C66" s="5" t="n"/>
      <c r="D66" s="5" t="n"/>
      <c r="E66" s="5" t="n"/>
      <c r="F66" s="5" t="n"/>
      <c r="G66" s="5" t="n"/>
      <c r="H66" s="5" t="n"/>
      <c r="I66" s="8" t="n"/>
      <c r="J66" s="9">
        <f>IF(OR(I66="",G66="",G66=0),"",I66/G66)</f>
        <v/>
      </c>
      <c r="K66" s="5" t="n"/>
      <c r="L66" s="5" t="n"/>
    </row>
    <row r="67">
      <c r="A67" s="5" t="n"/>
      <c r="B67" s="5" t="n"/>
      <c r="C67" s="5" t="n"/>
      <c r="D67" s="5" t="n"/>
      <c r="E67" s="5" t="n"/>
      <c r="F67" s="5" t="n"/>
      <c r="G67" s="5" t="n"/>
      <c r="H67" s="5" t="n"/>
      <c r="I67" s="8" t="n"/>
      <c r="J67" s="9">
        <f>IF(OR(I67="",G67="",G67=0),"",I67/G67)</f>
        <v/>
      </c>
      <c r="K67" s="5" t="n"/>
      <c r="L67" s="5" t="n"/>
    </row>
    <row r="68">
      <c r="A68" s="5" t="n"/>
      <c r="B68" s="5" t="n"/>
      <c r="C68" s="5" t="n"/>
      <c r="D68" s="5" t="n"/>
      <c r="E68" s="5" t="n"/>
      <c r="F68" s="5" t="n"/>
      <c r="G68" s="5" t="n"/>
      <c r="H68" s="5" t="n"/>
      <c r="I68" s="8" t="n"/>
      <c r="J68" s="9">
        <f>IF(OR(I68="",G68="",G68=0),"",I68/G68)</f>
        <v/>
      </c>
      <c r="K68" s="5" t="n"/>
      <c r="L68" s="5" t="n"/>
    </row>
    <row r="69">
      <c r="A69" s="5" t="n"/>
      <c r="B69" s="5" t="n"/>
      <c r="C69" s="5" t="n"/>
      <c r="D69" s="5" t="n"/>
      <c r="E69" s="5" t="n"/>
      <c r="F69" s="5" t="n"/>
      <c r="G69" s="5" t="n"/>
      <c r="H69" s="5" t="n"/>
      <c r="I69" s="8" t="n"/>
      <c r="J69" s="9">
        <f>IF(OR(I69="",G69="",G69=0),"",I69/G69)</f>
        <v/>
      </c>
      <c r="K69" s="5" t="n"/>
      <c r="L69" s="5" t="n"/>
    </row>
    <row r="70">
      <c r="A70" s="5" t="n"/>
      <c r="B70" s="5" t="n"/>
      <c r="C70" s="5" t="n"/>
      <c r="D70" s="5" t="n"/>
      <c r="E70" s="5" t="n"/>
      <c r="F70" s="5" t="n"/>
      <c r="G70" s="5" t="n"/>
      <c r="H70" s="5" t="n"/>
      <c r="I70" s="8" t="n"/>
      <c r="J70" s="9">
        <f>IF(OR(I70="",G70="",G70=0),"",I70/G70)</f>
        <v/>
      </c>
      <c r="K70" s="5" t="n"/>
      <c r="L70" s="5" t="n"/>
    </row>
    <row r="71">
      <c r="A71" s="5" t="n"/>
      <c r="B71" s="5" t="n"/>
      <c r="C71" s="5" t="n"/>
      <c r="D71" s="5" t="n"/>
      <c r="E71" s="5" t="n"/>
      <c r="F71" s="5" t="n"/>
      <c r="G71" s="5" t="n"/>
      <c r="H71" s="5" t="n"/>
      <c r="I71" s="8" t="n"/>
      <c r="J71" s="9">
        <f>IF(OR(I71="",G71="",G71=0),"",I71/G71)</f>
        <v/>
      </c>
      <c r="K71" s="5" t="n"/>
      <c r="L71" s="5" t="n"/>
    </row>
    <row r="72">
      <c r="A72" s="5" t="n"/>
      <c r="B72" s="5" t="n"/>
      <c r="C72" s="5" t="n"/>
      <c r="D72" s="5" t="n"/>
      <c r="E72" s="5" t="n"/>
      <c r="F72" s="5" t="n"/>
      <c r="G72" s="5" t="n"/>
      <c r="H72" s="5" t="n"/>
      <c r="I72" s="8" t="n"/>
      <c r="J72" s="9">
        <f>IF(OR(I72="",G72="",G72=0),"",I72/G72)</f>
        <v/>
      </c>
      <c r="K72" s="5" t="n"/>
      <c r="L72" s="5" t="n"/>
    </row>
    <row r="73">
      <c r="A73" s="5" t="n"/>
      <c r="B73" s="5" t="n"/>
      <c r="C73" s="5" t="n"/>
      <c r="D73" s="5" t="n"/>
      <c r="E73" s="5" t="n"/>
      <c r="F73" s="5" t="n"/>
      <c r="G73" s="5" t="n"/>
      <c r="H73" s="5" t="n"/>
      <c r="I73" s="8" t="n"/>
      <c r="J73" s="9">
        <f>IF(OR(I73="",G73="",G73=0),"",I73/G73)</f>
        <v/>
      </c>
      <c r="K73" s="5" t="n"/>
      <c r="L73" s="5" t="n"/>
    </row>
    <row r="74">
      <c r="A74" s="5" t="n"/>
      <c r="B74" s="5" t="n"/>
      <c r="C74" s="5" t="n"/>
      <c r="D74" s="5" t="n"/>
      <c r="E74" s="5" t="n"/>
      <c r="F74" s="5" t="n"/>
      <c r="G74" s="5" t="n"/>
      <c r="H74" s="5" t="n"/>
      <c r="I74" s="8" t="n"/>
      <c r="J74" s="9">
        <f>IF(OR(I74="",G74="",G74=0),"",I74/G74)</f>
        <v/>
      </c>
      <c r="K74" s="5" t="n"/>
      <c r="L74" s="5" t="n"/>
    </row>
    <row r="75">
      <c r="A75" s="5" t="n"/>
      <c r="B75" s="5" t="n"/>
      <c r="C75" s="5" t="n"/>
      <c r="D75" s="5" t="n"/>
      <c r="E75" s="5" t="n"/>
      <c r="F75" s="5" t="n"/>
      <c r="G75" s="5" t="n"/>
      <c r="H75" s="5" t="n"/>
      <c r="I75" s="8" t="n"/>
      <c r="J75" s="9">
        <f>IF(OR(I75="",G75="",G75=0),"",I75/G75)</f>
        <v/>
      </c>
      <c r="K75" s="5" t="n"/>
      <c r="L75" s="5" t="n"/>
    </row>
    <row r="76">
      <c r="A76" s="5" t="n"/>
      <c r="B76" s="5" t="n"/>
      <c r="C76" s="5" t="n"/>
      <c r="D76" s="5" t="n"/>
      <c r="E76" s="5" t="n"/>
      <c r="F76" s="5" t="n"/>
      <c r="G76" s="5" t="n"/>
      <c r="H76" s="5" t="n"/>
      <c r="I76" s="8" t="n"/>
      <c r="J76" s="9">
        <f>IF(OR(I76="",G76="",G76=0),"",I76/G76)</f>
        <v/>
      </c>
      <c r="K76" s="5" t="n"/>
      <c r="L76" s="5" t="n"/>
    </row>
    <row r="77">
      <c r="A77" s="5" t="n"/>
      <c r="B77" s="5" t="n"/>
      <c r="C77" s="5" t="n"/>
      <c r="D77" s="5" t="n"/>
      <c r="E77" s="5" t="n"/>
      <c r="F77" s="5" t="n"/>
      <c r="G77" s="5" t="n"/>
      <c r="H77" s="5" t="n"/>
      <c r="I77" s="8" t="n"/>
      <c r="J77" s="9">
        <f>IF(OR(I77="",G77="",G77=0),"",I77/G77)</f>
        <v/>
      </c>
      <c r="K77" s="5" t="n"/>
      <c r="L77" s="5" t="n"/>
    </row>
    <row r="78">
      <c r="A78" s="5" t="n"/>
      <c r="B78" s="5" t="n"/>
      <c r="C78" s="5" t="n"/>
      <c r="D78" s="5" t="n"/>
      <c r="E78" s="5" t="n"/>
      <c r="F78" s="5" t="n"/>
      <c r="G78" s="5" t="n"/>
      <c r="H78" s="5" t="n"/>
      <c r="I78" s="8" t="n"/>
      <c r="J78" s="9">
        <f>IF(OR(I78="",G78="",G78=0),"",I78/G78)</f>
        <v/>
      </c>
      <c r="K78" s="5" t="n"/>
      <c r="L78" s="5" t="n"/>
    </row>
    <row r="79">
      <c r="A79" s="5" t="n"/>
      <c r="B79" s="5" t="n"/>
      <c r="C79" s="5" t="n"/>
      <c r="D79" s="5" t="n"/>
      <c r="E79" s="5" t="n"/>
      <c r="F79" s="5" t="n"/>
      <c r="G79" s="5" t="n"/>
      <c r="H79" s="5" t="n"/>
      <c r="I79" s="8" t="n"/>
      <c r="J79" s="9">
        <f>IF(OR(I79="",G79="",G79=0),"",I79/G79)</f>
        <v/>
      </c>
      <c r="K79" s="5" t="n"/>
      <c r="L79" s="5" t="n"/>
    </row>
    <row r="80">
      <c r="A80" s="5" t="n"/>
      <c r="B80" s="5" t="n"/>
      <c r="C80" s="5" t="n"/>
      <c r="D80" s="5" t="n"/>
      <c r="E80" s="5" t="n"/>
      <c r="F80" s="5" t="n"/>
      <c r="G80" s="5" t="n"/>
      <c r="H80" s="5" t="n"/>
      <c r="I80" s="8" t="n"/>
      <c r="J80" s="9">
        <f>IF(OR(I80="",G80="",G80=0),"",I80/G80)</f>
        <v/>
      </c>
      <c r="K80" s="5" t="n"/>
      <c r="L80" s="5" t="n"/>
    </row>
    <row r="81">
      <c r="A81" s="5" t="n"/>
      <c r="B81" s="5" t="n"/>
      <c r="C81" s="5" t="n"/>
      <c r="D81" s="5" t="n"/>
      <c r="E81" s="5" t="n"/>
      <c r="F81" s="5" t="n"/>
      <c r="G81" s="5" t="n"/>
      <c r="H81" s="5" t="n"/>
      <c r="I81" s="8" t="n"/>
      <c r="J81" s="9">
        <f>IF(OR(I81="",G81="",G81=0),"",I81/G81)</f>
        <v/>
      </c>
      <c r="K81" s="5" t="n"/>
      <c r="L81" s="5" t="n"/>
    </row>
    <row r="82">
      <c r="A82" s="5" t="n"/>
      <c r="B82" s="5" t="n"/>
      <c r="C82" s="5" t="n"/>
      <c r="D82" s="5" t="n"/>
      <c r="E82" s="5" t="n"/>
      <c r="F82" s="5" t="n"/>
      <c r="G82" s="5" t="n"/>
      <c r="H82" s="5" t="n"/>
      <c r="I82" s="8" t="n"/>
      <c r="J82" s="9">
        <f>IF(OR(I82="",G82="",G82=0),"",I82/G82)</f>
        <v/>
      </c>
      <c r="K82" s="5" t="n"/>
      <c r="L82" s="5" t="n"/>
    </row>
    <row r="83">
      <c r="A83" s="5" t="n"/>
      <c r="B83" s="5" t="n"/>
      <c r="C83" s="5" t="n"/>
      <c r="D83" s="5" t="n"/>
      <c r="E83" s="5" t="n"/>
      <c r="F83" s="5" t="n"/>
      <c r="G83" s="5" t="n"/>
      <c r="H83" s="5" t="n"/>
      <c r="I83" s="8" t="n"/>
      <c r="J83" s="9">
        <f>IF(OR(I83="",G83="",G83=0),"",I83/G83)</f>
        <v/>
      </c>
      <c r="K83" s="5" t="n"/>
      <c r="L83" s="5" t="n"/>
    </row>
    <row r="84">
      <c r="A84" s="5" t="n"/>
      <c r="B84" s="5" t="n"/>
      <c r="C84" s="5" t="n"/>
      <c r="D84" s="5" t="n"/>
      <c r="E84" s="5" t="n"/>
      <c r="F84" s="5" t="n"/>
      <c r="G84" s="5" t="n"/>
      <c r="H84" s="5" t="n"/>
      <c r="I84" s="8" t="n"/>
      <c r="J84" s="9">
        <f>IF(OR(I84="",G84="",G84=0),"",I84/G84)</f>
        <v/>
      </c>
      <c r="K84" s="5" t="n"/>
      <c r="L84" s="5" t="n"/>
    </row>
    <row r="85">
      <c r="A85" s="5" t="n"/>
      <c r="B85" s="5" t="n"/>
      <c r="C85" s="5" t="n"/>
      <c r="D85" s="5" t="n"/>
      <c r="E85" s="5" t="n"/>
      <c r="F85" s="5" t="n"/>
      <c r="G85" s="5" t="n"/>
      <c r="H85" s="5" t="n"/>
      <c r="I85" s="8" t="n"/>
      <c r="J85" s="9">
        <f>IF(OR(I85="",G85="",G85=0),"",I85/G85)</f>
        <v/>
      </c>
      <c r="K85" s="5" t="n"/>
      <c r="L85" s="5" t="n"/>
    </row>
    <row r="86">
      <c r="A86" s="5" t="n"/>
      <c r="B86" s="5" t="n"/>
      <c r="C86" s="5" t="n"/>
      <c r="D86" s="5" t="n"/>
      <c r="E86" s="5" t="n"/>
      <c r="F86" s="5" t="n"/>
      <c r="G86" s="5" t="n"/>
      <c r="H86" s="5" t="n"/>
      <c r="I86" s="8" t="n"/>
      <c r="J86" s="9">
        <f>IF(OR(I86="",G86="",G86=0),"",I86/G86)</f>
        <v/>
      </c>
      <c r="K86" s="5" t="n"/>
      <c r="L86" s="5" t="n"/>
    </row>
    <row r="87">
      <c r="A87" s="5" t="n"/>
      <c r="B87" s="5" t="n"/>
      <c r="C87" s="5" t="n"/>
      <c r="D87" s="5" t="n"/>
      <c r="E87" s="5" t="n"/>
      <c r="F87" s="5" t="n"/>
      <c r="G87" s="5" t="n"/>
      <c r="H87" s="5" t="n"/>
      <c r="I87" s="8" t="n"/>
      <c r="J87" s="9">
        <f>IF(OR(I87="",G87="",G87=0),"",I87/G87)</f>
        <v/>
      </c>
      <c r="K87" s="5" t="n"/>
      <c r="L87" s="5" t="n"/>
    </row>
    <row r="88">
      <c r="A88" s="5" t="n"/>
      <c r="B88" s="5" t="n"/>
      <c r="C88" s="5" t="n"/>
      <c r="D88" s="5" t="n"/>
      <c r="E88" s="5" t="n"/>
      <c r="F88" s="5" t="n"/>
      <c r="G88" s="5" t="n"/>
      <c r="H88" s="5" t="n"/>
      <c r="I88" s="8" t="n"/>
      <c r="J88" s="9">
        <f>IF(OR(I88="",G88="",G88=0),"",I88/G88)</f>
        <v/>
      </c>
      <c r="K88" s="5" t="n"/>
      <c r="L88" s="5" t="n"/>
    </row>
    <row r="89">
      <c r="A89" s="5" t="n"/>
      <c r="B89" s="5" t="n"/>
      <c r="C89" s="5" t="n"/>
      <c r="D89" s="5" t="n"/>
      <c r="E89" s="5" t="n"/>
      <c r="F89" s="5" t="n"/>
      <c r="G89" s="5" t="n"/>
      <c r="H89" s="5" t="n"/>
      <c r="I89" s="8" t="n"/>
      <c r="J89" s="9">
        <f>IF(OR(I89="",G89="",G89=0),"",I89/G89)</f>
        <v/>
      </c>
      <c r="K89" s="5" t="n"/>
      <c r="L89" s="5" t="n"/>
    </row>
    <row r="90">
      <c r="A90" s="5" t="n"/>
      <c r="B90" s="5" t="n"/>
      <c r="C90" s="5" t="n"/>
      <c r="D90" s="5" t="n"/>
      <c r="E90" s="5" t="n"/>
      <c r="F90" s="5" t="n"/>
      <c r="G90" s="5" t="n"/>
      <c r="H90" s="5" t="n"/>
      <c r="I90" s="8" t="n"/>
      <c r="J90" s="9">
        <f>IF(OR(I90="",G90="",G90=0),"",I90/G90)</f>
        <v/>
      </c>
      <c r="K90" s="5" t="n"/>
      <c r="L90" s="5" t="n"/>
    </row>
    <row r="91">
      <c r="A91" s="5" t="n"/>
      <c r="B91" s="5" t="n"/>
      <c r="C91" s="5" t="n"/>
      <c r="D91" s="5" t="n"/>
      <c r="E91" s="5" t="n"/>
      <c r="F91" s="5" t="n"/>
      <c r="G91" s="5" t="n"/>
      <c r="H91" s="5" t="n"/>
      <c r="I91" s="8" t="n"/>
      <c r="J91" s="9">
        <f>IF(OR(I91="",G91="",G91=0),"",I91/G91)</f>
        <v/>
      </c>
      <c r="K91" s="5" t="n"/>
      <c r="L91" s="5" t="n"/>
    </row>
    <row r="92">
      <c r="A92" s="5" t="n"/>
      <c r="B92" s="5" t="n"/>
      <c r="C92" s="5" t="n"/>
      <c r="D92" s="5" t="n"/>
      <c r="E92" s="5" t="n"/>
      <c r="F92" s="5" t="n"/>
      <c r="G92" s="5" t="n"/>
      <c r="H92" s="5" t="n"/>
      <c r="I92" s="8" t="n"/>
      <c r="J92" s="9">
        <f>IF(OR(I92="",G92="",G92=0),"",I92/G92)</f>
        <v/>
      </c>
      <c r="K92" s="5" t="n"/>
      <c r="L92" s="5" t="n"/>
    </row>
    <row r="93">
      <c r="A93" s="5" t="n"/>
      <c r="B93" s="5" t="n"/>
      <c r="C93" s="5" t="n"/>
      <c r="D93" s="5" t="n"/>
      <c r="E93" s="5" t="n"/>
      <c r="F93" s="5" t="n"/>
      <c r="G93" s="5" t="n"/>
      <c r="H93" s="5" t="n"/>
      <c r="I93" s="8" t="n"/>
      <c r="J93" s="9">
        <f>IF(OR(I93="",G93="",G93=0),"",I93/G93)</f>
        <v/>
      </c>
      <c r="K93" s="5" t="n"/>
      <c r="L93" s="5" t="n"/>
    </row>
    <row r="94">
      <c r="A94" s="5" t="n"/>
      <c r="B94" s="5" t="n"/>
      <c r="C94" s="5" t="n"/>
      <c r="D94" s="5" t="n"/>
      <c r="E94" s="5" t="n"/>
      <c r="F94" s="5" t="n"/>
      <c r="G94" s="5" t="n"/>
      <c r="H94" s="5" t="n"/>
      <c r="I94" s="8" t="n"/>
      <c r="J94" s="9">
        <f>IF(OR(I94="",G94="",G94=0),"",I94/G94)</f>
        <v/>
      </c>
      <c r="K94" s="5" t="n"/>
      <c r="L94" s="5" t="n"/>
    </row>
    <row r="95">
      <c r="A95" s="5" t="n"/>
      <c r="B95" s="5" t="n"/>
      <c r="C95" s="5" t="n"/>
      <c r="D95" s="5" t="n"/>
      <c r="E95" s="5" t="n"/>
      <c r="F95" s="5" t="n"/>
      <c r="G95" s="5" t="n"/>
      <c r="H95" s="5" t="n"/>
      <c r="I95" s="8" t="n"/>
      <c r="J95" s="9">
        <f>IF(OR(I95="",G95="",G95=0),"",I95/G95)</f>
        <v/>
      </c>
      <c r="K95" s="5" t="n"/>
      <c r="L95" s="5" t="n"/>
    </row>
    <row r="96">
      <c r="A96" s="5" t="n"/>
      <c r="B96" s="5" t="n"/>
      <c r="C96" s="5" t="n"/>
      <c r="D96" s="5" t="n"/>
      <c r="E96" s="5" t="n"/>
      <c r="F96" s="5" t="n"/>
      <c r="G96" s="5" t="n"/>
      <c r="H96" s="5" t="n"/>
      <c r="I96" s="8" t="n"/>
      <c r="J96" s="9">
        <f>IF(OR(I96="",G96="",G96=0),"",I96/G96)</f>
        <v/>
      </c>
      <c r="K96" s="5" t="n"/>
      <c r="L96" s="5" t="n"/>
    </row>
    <row r="97">
      <c r="A97" s="5" t="n"/>
      <c r="B97" s="5" t="n"/>
      <c r="C97" s="5" t="n"/>
      <c r="D97" s="5" t="n"/>
      <c r="E97" s="5" t="n"/>
      <c r="F97" s="5" t="n"/>
      <c r="G97" s="5" t="n"/>
      <c r="H97" s="5" t="n"/>
      <c r="I97" s="8" t="n"/>
      <c r="J97" s="9">
        <f>IF(OR(I97="",G97="",G97=0),"",I97/G97)</f>
        <v/>
      </c>
      <c r="K97" s="5" t="n"/>
      <c r="L97" s="5" t="n"/>
    </row>
    <row r="98">
      <c r="A98" s="5" t="n"/>
      <c r="B98" s="5" t="n"/>
      <c r="C98" s="5" t="n"/>
      <c r="D98" s="5" t="n"/>
      <c r="E98" s="5" t="n"/>
      <c r="F98" s="5" t="n"/>
      <c r="G98" s="5" t="n"/>
      <c r="H98" s="5" t="n"/>
      <c r="I98" s="8" t="n"/>
      <c r="J98" s="9">
        <f>IF(OR(I98="",G98="",G98=0),"",I98/G98)</f>
        <v/>
      </c>
      <c r="K98" s="5" t="n"/>
      <c r="L98" s="5" t="n"/>
    </row>
    <row r="99">
      <c r="A99" s="5" t="n"/>
      <c r="B99" s="5" t="n"/>
      <c r="C99" s="5" t="n"/>
      <c r="D99" s="5" t="n"/>
      <c r="E99" s="5" t="n"/>
      <c r="F99" s="5" t="n"/>
      <c r="G99" s="5" t="n"/>
      <c r="H99" s="5" t="n"/>
      <c r="I99" s="8" t="n"/>
      <c r="J99" s="9">
        <f>IF(OR(I99="",G99="",G99=0),"",I99/G99)</f>
        <v/>
      </c>
      <c r="K99" s="5" t="n"/>
      <c r="L99" s="5" t="n"/>
    </row>
    <row r="100">
      <c r="A100" s="5" t="n"/>
      <c r="B100" s="5" t="n"/>
      <c r="C100" s="5" t="n"/>
      <c r="D100" s="5" t="n"/>
      <c r="E100" s="5" t="n"/>
      <c r="F100" s="5" t="n"/>
      <c r="G100" s="5" t="n"/>
      <c r="H100" s="5" t="n"/>
      <c r="I100" s="8" t="n"/>
      <c r="J100" s="9">
        <f>IF(OR(I100="",G100="",G100=0),"",I100/G100)</f>
        <v/>
      </c>
      <c r="K100" s="5" t="n"/>
      <c r="L100" s="5" t="n"/>
    </row>
    <row r="101">
      <c r="A101" s="5" t="n"/>
      <c r="B101" s="5" t="n"/>
      <c r="C101" s="5" t="n"/>
      <c r="D101" s="5" t="n"/>
      <c r="E101" s="5" t="n"/>
      <c r="F101" s="5" t="n"/>
      <c r="G101" s="5" t="n"/>
      <c r="H101" s="5" t="n"/>
      <c r="I101" s="8" t="n"/>
      <c r="J101" s="9">
        <f>IF(OR(I101="",G101="",G101=0),"",I101/G101)</f>
        <v/>
      </c>
      <c r="K101" s="5" t="n"/>
      <c r="L101" s="5" t="n"/>
    </row>
    <row r="102">
      <c r="A102" s="5" t="n"/>
      <c r="B102" s="5" t="n"/>
      <c r="C102" s="5" t="n"/>
      <c r="D102" s="5" t="n"/>
      <c r="E102" s="5" t="n"/>
      <c r="F102" s="5" t="n"/>
      <c r="G102" s="5" t="n"/>
      <c r="H102" s="5" t="n"/>
      <c r="I102" s="8" t="n"/>
      <c r="J102" s="9">
        <f>IF(OR(I102="",G102="",G102=0),"",I102/G102)</f>
        <v/>
      </c>
      <c r="K102" s="5" t="n"/>
      <c r="L102" s="5" t="n"/>
    </row>
    <row r="103">
      <c r="A103" s="5" t="n"/>
      <c r="B103" s="5" t="n"/>
      <c r="C103" s="5" t="n"/>
      <c r="D103" s="5" t="n"/>
      <c r="E103" s="5" t="n"/>
      <c r="F103" s="5" t="n"/>
      <c r="G103" s="5" t="n"/>
      <c r="H103" s="5" t="n"/>
      <c r="I103" s="8" t="n"/>
      <c r="J103" s="9">
        <f>IF(OR(I103="",G103="",G103=0),"",I103/G103)</f>
        <v/>
      </c>
      <c r="K103" s="5" t="n"/>
      <c r="L103" s="5" t="n"/>
    </row>
    <row r="104">
      <c r="A104" s="5" t="n"/>
      <c r="B104" s="5" t="n"/>
      <c r="C104" s="5" t="n"/>
      <c r="D104" s="5" t="n"/>
      <c r="E104" s="5" t="n"/>
      <c r="F104" s="5" t="n"/>
      <c r="G104" s="5" t="n"/>
      <c r="H104" s="5" t="n"/>
      <c r="I104" s="8" t="n"/>
      <c r="J104" s="9">
        <f>IF(OR(I104="",G104="",G104=0),"",I104/G104)</f>
        <v/>
      </c>
      <c r="K104" s="5" t="n"/>
      <c r="L104" s="5" t="n"/>
    </row>
    <row r="105">
      <c r="A105" s="5" t="n"/>
      <c r="B105" s="5" t="n"/>
      <c r="C105" s="5" t="n"/>
      <c r="D105" s="5" t="n"/>
      <c r="E105" s="5" t="n"/>
      <c r="F105" s="5" t="n"/>
      <c r="G105" s="5" t="n"/>
      <c r="H105" s="5" t="n"/>
      <c r="I105" s="8" t="n"/>
      <c r="J105" s="9">
        <f>IF(OR(I105="",G105="",G105=0),"",I105/G105)</f>
        <v/>
      </c>
      <c r="K105" s="5" t="n"/>
      <c r="L105" s="5" t="n"/>
    </row>
    <row r="106">
      <c r="A106" s="5" t="n"/>
      <c r="B106" s="5" t="n"/>
      <c r="C106" s="5" t="n"/>
      <c r="D106" s="5" t="n"/>
      <c r="E106" s="5" t="n"/>
      <c r="F106" s="5" t="n"/>
      <c r="G106" s="5" t="n"/>
      <c r="H106" s="5" t="n"/>
      <c r="I106" s="8" t="n"/>
      <c r="J106" s="9">
        <f>IF(OR(I106="",G106="",G106=0),"",I106/G106)</f>
        <v/>
      </c>
      <c r="K106" s="5" t="n"/>
      <c r="L106" s="5" t="n"/>
    </row>
    <row r="107">
      <c r="A107" s="5" t="n"/>
      <c r="B107" s="5" t="n"/>
      <c r="C107" s="5" t="n"/>
      <c r="D107" s="5" t="n"/>
      <c r="E107" s="5" t="n"/>
      <c r="F107" s="5" t="n"/>
      <c r="G107" s="5" t="n"/>
      <c r="H107" s="5" t="n"/>
      <c r="I107" s="8" t="n"/>
      <c r="J107" s="9">
        <f>IF(OR(I107="",G107="",G107=0),"",I107/G107)</f>
        <v/>
      </c>
      <c r="K107" s="5" t="n"/>
      <c r="L107" s="5" t="n"/>
    </row>
    <row r="108">
      <c r="A108" s="5" t="n"/>
      <c r="B108" s="5" t="n"/>
      <c r="C108" s="5" t="n"/>
      <c r="D108" s="5" t="n"/>
      <c r="E108" s="5" t="n"/>
      <c r="F108" s="5" t="n"/>
      <c r="G108" s="5" t="n"/>
      <c r="H108" s="5" t="n"/>
      <c r="I108" s="8" t="n"/>
      <c r="J108" s="9">
        <f>IF(OR(I108="",G108="",G108=0),"",I108/G108)</f>
        <v/>
      </c>
      <c r="K108" s="5" t="n"/>
      <c r="L108" s="5" t="n"/>
    </row>
    <row r="109">
      <c r="A109" s="5" t="n"/>
      <c r="B109" s="5" t="n"/>
      <c r="C109" s="5" t="n"/>
      <c r="D109" s="5" t="n"/>
      <c r="E109" s="5" t="n"/>
      <c r="F109" s="5" t="n"/>
      <c r="G109" s="5" t="n"/>
      <c r="H109" s="5" t="n"/>
      <c r="I109" s="8" t="n"/>
      <c r="J109" s="9">
        <f>IF(OR(I109="",G109="",G109=0),"",I109/G109)</f>
        <v/>
      </c>
      <c r="K109" s="5" t="n"/>
      <c r="L109" s="5" t="n"/>
    </row>
    <row r="110">
      <c r="A110" s="5" t="n"/>
      <c r="B110" s="5" t="n"/>
      <c r="C110" s="5" t="n"/>
      <c r="D110" s="5" t="n"/>
      <c r="E110" s="5" t="n"/>
      <c r="F110" s="5" t="n"/>
      <c r="G110" s="5" t="n"/>
      <c r="H110" s="5" t="n"/>
      <c r="I110" s="8" t="n"/>
      <c r="J110" s="9">
        <f>IF(OR(I110="",G110="",G110=0),"",I110/G110)</f>
        <v/>
      </c>
      <c r="K110" s="5" t="n"/>
      <c r="L110" s="5" t="n"/>
    </row>
    <row r="111">
      <c r="A111" s="5" t="n"/>
      <c r="B111" s="5" t="n"/>
      <c r="C111" s="5" t="n"/>
      <c r="D111" s="5" t="n"/>
      <c r="E111" s="5" t="n"/>
      <c r="F111" s="5" t="n"/>
      <c r="G111" s="5" t="n"/>
      <c r="H111" s="5" t="n"/>
      <c r="I111" s="8" t="n"/>
      <c r="J111" s="9">
        <f>IF(OR(I111="",G111="",G111=0),"",I111/G111)</f>
        <v/>
      </c>
      <c r="K111" s="5" t="n"/>
      <c r="L111" s="5" t="n"/>
    </row>
    <row r="112">
      <c r="A112" s="5" t="n"/>
      <c r="B112" s="5" t="n"/>
      <c r="C112" s="5" t="n"/>
      <c r="D112" s="5" t="n"/>
      <c r="E112" s="5" t="n"/>
      <c r="F112" s="5" t="n"/>
      <c r="G112" s="5" t="n"/>
      <c r="H112" s="5" t="n"/>
      <c r="I112" s="8" t="n"/>
      <c r="J112" s="9">
        <f>IF(OR(I112="",G112="",G112=0),"",I112/G112)</f>
        <v/>
      </c>
      <c r="K112" s="5" t="n"/>
      <c r="L112" s="5" t="n"/>
    </row>
    <row r="113">
      <c r="A113" s="5" t="n"/>
      <c r="B113" s="5" t="n"/>
      <c r="C113" s="5" t="n"/>
      <c r="D113" s="5" t="n"/>
      <c r="E113" s="5" t="n"/>
      <c r="F113" s="5" t="n"/>
      <c r="G113" s="5" t="n"/>
      <c r="H113" s="5" t="n"/>
      <c r="I113" s="8" t="n"/>
      <c r="J113" s="9">
        <f>IF(OR(I113="",G113="",G113=0),"",I113/G113)</f>
        <v/>
      </c>
      <c r="K113" s="5" t="n"/>
      <c r="L113" s="5" t="n"/>
    </row>
    <row r="114">
      <c r="A114" s="5" t="n"/>
      <c r="B114" s="5" t="n"/>
      <c r="C114" s="5" t="n"/>
      <c r="D114" s="5" t="n"/>
      <c r="E114" s="5" t="n"/>
      <c r="F114" s="5" t="n"/>
      <c r="G114" s="5" t="n"/>
      <c r="H114" s="5" t="n"/>
      <c r="I114" s="8" t="n"/>
      <c r="J114" s="9">
        <f>IF(OR(I114="",G114="",G114=0),"",I114/G114)</f>
        <v/>
      </c>
      <c r="K114" s="5" t="n"/>
      <c r="L114" s="5" t="n"/>
    </row>
    <row r="115">
      <c r="A115" s="5" t="n"/>
      <c r="B115" s="5" t="n"/>
      <c r="C115" s="5" t="n"/>
      <c r="D115" s="5" t="n"/>
      <c r="E115" s="5" t="n"/>
      <c r="F115" s="5" t="n"/>
      <c r="G115" s="5" t="n"/>
      <c r="H115" s="5" t="n"/>
      <c r="I115" s="8" t="n"/>
      <c r="J115" s="9">
        <f>IF(OR(I115="",G115="",G115=0),"",I115/G115)</f>
        <v/>
      </c>
      <c r="K115" s="5" t="n"/>
      <c r="L115" s="5" t="n"/>
    </row>
    <row r="116">
      <c r="A116" s="5" t="n"/>
      <c r="B116" s="5" t="n"/>
      <c r="C116" s="5" t="n"/>
      <c r="D116" s="5" t="n"/>
      <c r="E116" s="5" t="n"/>
      <c r="F116" s="5" t="n"/>
      <c r="G116" s="5" t="n"/>
      <c r="H116" s="5" t="n"/>
      <c r="I116" s="8" t="n"/>
      <c r="J116" s="9">
        <f>IF(OR(I116="",G116="",G116=0),"",I116/G116)</f>
        <v/>
      </c>
      <c r="K116" s="5" t="n"/>
      <c r="L116" s="5" t="n"/>
    </row>
    <row r="117">
      <c r="A117" s="5" t="n"/>
      <c r="B117" s="5" t="n"/>
      <c r="C117" s="5" t="n"/>
      <c r="D117" s="5" t="n"/>
      <c r="E117" s="5" t="n"/>
      <c r="F117" s="5" t="n"/>
      <c r="G117" s="5" t="n"/>
      <c r="H117" s="5" t="n"/>
      <c r="I117" s="8" t="n"/>
      <c r="J117" s="9">
        <f>IF(OR(I117="",G117="",G117=0),"",I117/G117)</f>
        <v/>
      </c>
      <c r="K117" s="5" t="n"/>
      <c r="L117" s="5" t="n"/>
    </row>
    <row r="118">
      <c r="A118" s="5" t="n"/>
      <c r="B118" s="5" t="n"/>
      <c r="C118" s="5" t="n"/>
      <c r="D118" s="5" t="n"/>
      <c r="E118" s="5" t="n"/>
      <c r="F118" s="5" t="n"/>
      <c r="G118" s="5" t="n"/>
      <c r="H118" s="5" t="n"/>
      <c r="I118" s="8" t="n"/>
      <c r="J118" s="9">
        <f>IF(OR(I118="",G118="",G118=0),"",I118/G118)</f>
        <v/>
      </c>
      <c r="K118" s="5" t="n"/>
      <c r="L118" s="5" t="n"/>
    </row>
    <row r="119">
      <c r="A119" s="5" t="n"/>
      <c r="B119" s="5" t="n"/>
      <c r="C119" s="5" t="n"/>
      <c r="D119" s="5" t="n"/>
      <c r="E119" s="5" t="n"/>
      <c r="F119" s="5" t="n"/>
      <c r="G119" s="5" t="n"/>
      <c r="H119" s="5" t="n"/>
      <c r="I119" s="8" t="n"/>
      <c r="J119" s="9">
        <f>IF(OR(I119="",G119="",G119=0),"",I119/G119)</f>
        <v/>
      </c>
      <c r="K119" s="5" t="n"/>
      <c r="L119" s="5" t="n"/>
    </row>
    <row r="120">
      <c r="A120" s="5" t="n"/>
      <c r="B120" s="5" t="n"/>
      <c r="C120" s="5" t="n"/>
      <c r="D120" s="5" t="n"/>
      <c r="E120" s="5" t="n"/>
      <c r="F120" s="5" t="n"/>
      <c r="G120" s="5" t="n"/>
      <c r="H120" s="5" t="n"/>
      <c r="I120" s="8" t="n"/>
      <c r="J120" s="9">
        <f>IF(OR(I120="",G120="",G120=0),"",I120/G120)</f>
        <v/>
      </c>
      <c r="K120" s="5" t="n"/>
      <c r="L120" s="5" t="n"/>
    </row>
    <row r="121">
      <c r="A121" s="5" t="n"/>
      <c r="B121" s="5" t="n"/>
      <c r="C121" s="5" t="n"/>
      <c r="D121" s="5" t="n"/>
      <c r="E121" s="5" t="n"/>
      <c r="F121" s="5" t="n"/>
      <c r="G121" s="5" t="n"/>
      <c r="H121" s="5" t="n"/>
      <c r="I121" s="8" t="n"/>
      <c r="J121" s="9">
        <f>IF(OR(I121="",G121="",G121=0),"",I121/G121)</f>
        <v/>
      </c>
      <c r="K121" s="5" t="n"/>
      <c r="L121" s="5" t="n"/>
    </row>
    <row r="122">
      <c r="A122" s="5" t="n"/>
      <c r="B122" s="5" t="n"/>
      <c r="C122" s="5" t="n"/>
      <c r="D122" s="5" t="n"/>
      <c r="E122" s="5" t="n"/>
      <c r="F122" s="5" t="n"/>
      <c r="G122" s="5" t="n"/>
      <c r="H122" s="5" t="n"/>
      <c r="I122" s="8" t="n"/>
      <c r="J122" s="9">
        <f>IF(OR(I122="",G122="",G122=0),"",I122/G122)</f>
        <v/>
      </c>
      <c r="K122" s="5" t="n"/>
      <c r="L122" s="5" t="n"/>
    </row>
    <row r="123">
      <c r="A123" s="5" t="n"/>
      <c r="B123" s="5" t="n"/>
      <c r="C123" s="5" t="n"/>
      <c r="D123" s="5" t="n"/>
      <c r="E123" s="5" t="n"/>
      <c r="F123" s="5" t="n"/>
      <c r="G123" s="5" t="n"/>
      <c r="H123" s="5" t="n"/>
      <c r="I123" s="8" t="n"/>
      <c r="J123" s="9">
        <f>IF(OR(I123="",G123="",G123=0),"",I123/G123)</f>
        <v/>
      </c>
      <c r="K123" s="5" t="n"/>
      <c r="L123" s="5" t="n"/>
    </row>
    <row r="124">
      <c r="A124" s="5" t="n"/>
      <c r="B124" s="5" t="n"/>
      <c r="C124" s="5" t="n"/>
      <c r="D124" s="5" t="n"/>
      <c r="E124" s="5" t="n"/>
      <c r="F124" s="5" t="n"/>
      <c r="G124" s="5" t="n"/>
      <c r="H124" s="5" t="n"/>
      <c r="I124" s="8" t="n"/>
      <c r="J124" s="9">
        <f>IF(OR(I124="",G124="",G124=0),"",I124/G124)</f>
        <v/>
      </c>
      <c r="K124" s="5" t="n"/>
      <c r="L124" s="5" t="n"/>
    </row>
    <row r="125">
      <c r="A125" s="5" t="n"/>
      <c r="B125" s="5" t="n"/>
      <c r="C125" s="5" t="n"/>
      <c r="D125" s="5" t="n"/>
      <c r="E125" s="5" t="n"/>
      <c r="F125" s="5" t="n"/>
      <c r="G125" s="5" t="n"/>
      <c r="H125" s="5" t="n"/>
      <c r="I125" s="8" t="n"/>
      <c r="J125" s="9">
        <f>IF(OR(I125="",G125="",G125=0),"",I125/G125)</f>
        <v/>
      </c>
      <c r="K125" s="5" t="n"/>
      <c r="L125" s="5" t="n"/>
    </row>
    <row r="126">
      <c r="A126" s="5" t="n"/>
      <c r="B126" s="5" t="n"/>
      <c r="C126" s="5" t="n"/>
      <c r="D126" s="5" t="n"/>
      <c r="E126" s="5" t="n"/>
      <c r="F126" s="5" t="n"/>
      <c r="G126" s="5" t="n"/>
      <c r="H126" s="5" t="n"/>
      <c r="I126" s="8" t="n"/>
      <c r="J126" s="9">
        <f>IF(OR(I126="",G126="",G126=0),"",I126/G126)</f>
        <v/>
      </c>
      <c r="K126" s="5" t="n"/>
      <c r="L126" s="5" t="n"/>
    </row>
    <row r="127">
      <c r="A127" s="5" t="n"/>
      <c r="B127" s="5" t="n"/>
      <c r="C127" s="5" t="n"/>
      <c r="D127" s="5" t="n"/>
      <c r="E127" s="5" t="n"/>
      <c r="F127" s="5" t="n"/>
      <c r="G127" s="5" t="n"/>
      <c r="H127" s="5" t="n"/>
      <c r="I127" s="8" t="n"/>
      <c r="J127" s="9">
        <f>IF(OR(I127="",G127="",G127=0),"",I127/G127)</f>
        <v/>
      </c>
      <c r="K127" s="5" t="n"/>
      <c r="L127" s="5" t="n"/>
    </row>
    <row r="128">
      <c r="A128" s="5" t="n"/>
      <c r="B128" s="5" t="n"/>
      <c r="C128" s="5" t="n"/>
      <c r="D128" s="5" t="n"/>
      <c r="E128" s="5" t="n"/>
      <c r="F128" s="5" t="n"/>
      <c r="G128" s="5" t="n"/>
      <c r="H128" s="5" t="n"/>
      <c r="I128" s="8" t="n"/>
      <c r="J128" s="9">
        <f>IF(OR(I128="",G128="",G128=0),"",I128/G128)</f>
        <v/>
      </c>
      <c r="K128" s="5" t="n"/>
      <c r="L128" s="5" t="n"/>
    </row>
    <row r="129">
      <c r="A129" s="5" t="n"/>
      <c r="B129" s="5" t="n"/>
      <c r="C129" s="5" t="n"/>
      <c r="D129" s="5" t="n"/>
      <c r="E129" s="5" t="n"/>
      <c r="F129" s="5" t="n"/>
      <c r="G129" s="5" t="n"/>
      <c r="H129" s="5" t="n"/>
      <c r="I129" s="8" t="n"/>
      <c r="J129" s="9">
        <f>IF(OR(I129="",G129="",G129=0),"",I129/G129)</f>
        <v/>
      </c>
      <c r="K129" s="5" t="n"/>
      <c r="L129" s="5" t="n"/>
    </row>
    <row r="130">
      <c r="A130" s="5" t="n"/>
      <c r="B130" s="5" t="n"/>
      <c r="C130" s="5" t="n"/>
      <c r="D130" s="5" t="n"/>
      <c r="E130" s="5" t="n"/>
      <c r="F130" s="5" t="n"/>
      <c r="G130" s="5" t="n"/>
      <c r="H130" s="5" t="n"/>
      <c r="I130" s="8" t="n"/>
      <c r="J130" s="9">
        <f>IF(OR(I130="",G130="",G130=0),"",I130/G130)</f>
        <v/>
      </c>
      <c r="K130" s="5" t="n"/>
      <c r="L130" s="5" t="n"/>
    </row>
    <row r="131">
      <c r="A131" s="5" t="n"/>
      <c r="B131" s="5" t="n"/>
      <c r="C131" s="5" t="n"/>
      <c r="D131" s="5" t="n"/>
      <c r="E131" s="5" t="n"/>
      <c r="F131" s="5" t="n"/>
      <c r="G131" s="5" t="n"/>
      <c r="H131" s="5" t="n"/>
      <c r="I131" s="8" t="n"/>
      <c r="J131" s="9">
        <f>IF(OR(I131="",G131="",G131=0),"",I131/G131)</f>
        <v/>
      </c>
      <c r="K131" s="5" t="n"/>
      <c r="L131" s="5" t="n"/>
    </row>
    <row r="132">
      <c r="A132" s="5" t="n"/>
      <c r="B132" s="5" t="n"/>
      <c r="C132" s="5" t="n"/>
      <c r="D132" s="5" t="n"/>
      <c r="E132" s="5" t="n"/>
      <c r="F132" s="5" t="n"/>
      <c r="G132" s="5" t="n"/>
      <c r="H132" s="5" t="n"/>
      <c r="I132" s="8" t="n"/>
      <c r="J132" s="9">
        <f>IF(OR(I132="",G132="",G132=0),"",I132/G132)</f>
        <v/>
      </c>
      <c r="K132" s="5" t="n"/>
      <c r="L132" s="5" t="n"/>
    </row>
    <row r="133">
      <c r="A133" s="5" t="n"/>
      <c r="B133" s="5" t="n"/>
      <c r="C133" s="5" t="n"/>
      <c r="D133" s="5" t="n"/>
      <c r="E133" s="5" t="n"/>
      <c r="F133" s="5" t="n"/>
      <c r="G133" s="5" t="n"/>
      <c r="H133" s="5" t="n"/>
      <c r="I133" s="8" t="n"/>
      <c r="J133" s="9">
        <f>IF(OR(I133="",G133="",G133=0),"",I133/G133)</f>
        <v/>
      </c>
      <c r="K133" s="5" t="n"/>
      <c r="L133" s="5" t="n"/>
    </row>
    <row r="134">
      <c r="A134" s="5" t="n"/>
      <c r="B134" s="5" t="n"/>
      <c r="C134" s="5" t="n"/>
      <c r="D134" s="5" t="n"/>
      <c r="E134" s="5" t="n"/>
      <c r="F134" s="5" t="n"/>
      <c r="G134" s="5" t="n"/>
      <c r="H134" s="5" t="n"/>
      <c r="I134" s="8" t="n"/>
      <c r="J134" s="9">
        <f>IF(OR(I134="",G134="",G134=0),"",I134/G134)</f>
        <v/>
      </c>
      <c r="K134" s="5" t="n"/>
      <c r="L134" s="5" t="n"/>
    </row>
    <row r="135">
      <c r="A135" s="5" t="n"/>
      <c r="B135" s="5" t="n"/>
      <c r="C135" s="5" t="n"/>
      <c r="D135" s="5" t="n"/>
      <c r="E135" s="5" t="n"/>
      <c r="F135" s="5" t="n"/>
      <c r="G135" s="5" t="n"/>
      <c r="H135" s="5" t="n"/>
      <c r="I135" s="8" t="n"/>
      <c r="J135" s="9">
        <f>IF(OR(I135="",G135="",G135=0),"",I135/G135)</f>
        <v/>
      </c>
      <c r="K135" s="5" t="n"/>
      <c r="L135" s="5" t="n"/>
    </row>
    <row r="136">
      <c r="A136" s="5" t="n"/>
      <c r="B136" s="5" t="n"/>
      <c r="C136" s="5" t="n"/>
      <c r="D136" s="5" t="n"/>
      <c r="E136" s="5" t="n"/>
      <c r="F136" s="5" t="n"/>
      <c r="G136" s="5" t="n"/>
      <c r="H136" s="5" t="n"/>
      <c r="I136" s="8" t="n"/>
      <c r="J136" s="9">
        <f>IF(OR(I136="",G136="",G136=0),"",I136/G136)</f>
        <v/>
      </c>
      <c r="K136" s="5" t="n"/>
      <c r="L136" s="5" t="n"/>
    </row>
    <row r="137">
      <c r="A137" s="5" t="n"/>
      <c r="B137" s="5" t="n"/>
      <c r="C137" s="5" t="n"/>
      <c r="D137" s="5" t="n"/>
      <c r="E137" s="5" t="n"/>
      <c r="F137" s="5" t="n"/>
      <c r="G137" s="5" t="n"/>
      <c r="H137" s="5" t="n"/>
      <c r="I137" s="8" t="n"/>
      <c r="J137" s="9">
        <f>IF(OR(I137="",G137="",G137=0),"",I137/G137)</f>
        <v/>
      </c>
      <c r="K137" s="5" t="n"/>
      <c r="L137" s="5" t="n"/>
    </row>
    <row r="138">
      <c r="A138" s="5" t="n"/>
      <c r="B138" s="5" t="n"/>
      <c r="C138" s="5" t="n"/>
      <c r="D138" s="5" t="n"/>
      <c r="E138" s="5" t="n"/>
      <c r="F138" s="5" t="n"/>
      <c r="G138" s="5" t="n"/>
      <c r="H138" s="5" t="n"/>
      <c r="I138" s="8" t="n"/>
      <c r="J138" s="9">
        <f>IF(OR(I138="",G138="",G138=0),"",I138/G138)</f>
        <v/>
      </c>
      <c r="K138" s="5" t="n"/>
      <c r="L138" s="5" t="n"/>
    </row>
    <row r="139">
      <c r="A139" s="5" t="n"/>
      <c r="B139" s="5" t="n"/>
      <c r="C139" s="5" t="n"/>
      <c r="D139" s="5" t="n"/>
      <c r="E139" s="5" t="n"/>
      <c r="F139" s="5" t="n"/>
      <c r="G139" s="5" t="n"/>
      <c r="H139" s="5" t="n"/>
      <c r="I139" s="8" t="n"/>
      <c r="J139" s="9">
        <f>IF(OR(I139="",G139="",G139=0),"",I139/G139)</f>
        <v/>
      </c>
      <c r="K139" s="5" t="n"/>
      <c r="L139" s="5" t="n"/>
    </row>
    <row r="140">
      <c r="A140" s="5" t="n"/>
      <c r="B140" s="5" t="n"/>
      <c r="C140" s="5" t="n"/>
      <c r="D140" s="5" t="n"/>
      <c r="E140" s="5" t="n"/>
      <c r="F140" s="5" t="n"/>
      <c r="G140" s="5" t="n"/>
      <c r="H140" s="5" t="n"/>
      <c r="I140" s="8" t="n"/>
      <c r="J140" s="9">
        <f>IF(OR(I140="",G140="",G140=0),"",I140/G140)</f>
        <v/>
      </c>
      <c r="K140" s="5" t="n"/>
      <c r="L140" s="5" t="n"/>
    </row>
    <row r="141">
      <c r="A141" s="5" t="n"/>
      <c r="B141" s="5" t="n"/>
      <c r="C141" s="5" t="n"/>
      <c r="D141" s="5" t="n"/>
      <c r="E141" s="5" t="n"/>
      <c r="F141" s="5" t="n"/>
      <c r="G141" s="5" t="n"/>
      <c r="H141" s="5" t="n"/>
      <c r="I141" s="8" t="n"/>
      <c r="J141" s="9">
        <f>IF(OR(I141="",G141="",G141=0),"",I141/G141)</f>
        <v/>
      </c>
      <c r="K141" s="5" t="n"/>
      <c r="L141" s="5" t="n"/>
    </row>
    <row r="142">
      <c r="A142" s="5" t="n"/>
      <c r="B142" s="5" t="n"/>
      <c r="C142" s="5" t="n"/>
      <c r="D142" s="5" t="n"/>
      <c r="E142" s="5" t="n"/>
      <c r="F142" s="5" t="n"/>
      <c r="G142" s="5" t="n"/>
      <c r="H142" s="5" t="n"/>
      <c r="I142" s="8" t="n"/>
      <c r="J142" s="9">
        <f>IF(OR(I142="",G142="",G142=0),"",I142/G142)</f>
        <v/>
      </c>
      <c r="K142" s="5" t="n"/>
      <c r="L142" s="5" t="n"/>
    </row>
    <row r="143">
      <c r="A143" s="5" t="n"/>
      <c r="B143" s="5" t="n"/>
      <c r="C143" s="5" t="n"/>
      <c r="D143" s="5" t="n"/>
      <c r="E143" s="5" t="n"/>
      <c r="F143" s="5" t="n"/>
      <c r="G143" s="5" t="n"/>
      <c r="H143" s="5" t="n"/>
      <c r="I143" s="8" t="n"/>
      <c r="J143" s="9">
        <f>IF(OR(I143="",G143="",G143=0),"",I143/G143)</f>
        <v/>
      </c>
      <c r="K143" s="5" t="n"/>
      <c r="L143" s="5" t="n"/>
    </row>
    <row r="144">
      <c r="A144" s="5" t="n"/>
      <c r="B144" s="5" t="n"/>
      <c r="C144" s="5" t="n"/>
      <c r="D144" s="5" t="n"/>
      <c r="E144" s="5" t="n"/>
      <c r="F144" s="5" t="n"/>
      <c r="G144" s="5" t="n"/>
      <c r="H144" s="5" t="n"/>
      <c r="I144" s="8" t="n"/>
      <c r="J144" s="9">
        <f>IF(OR(I144="",G144="",G144=0),"",I144/G144)</f>
        <v/>
      </c>
      <c r="K144" s="5" t="n"/>
      <c r="L144" s="5" t="n"/>
    </row>
    <row r="145">
      <c r="A145" s="5" t="n"/>
      <c r="B145" s="5" t="n"/>
      <c r="C145" s="5" t="n"/>
      <c r="D145" s="5" t="n"/>
      <c r="E145" s="5" t="n"/>
      <c r="F145" s="5" t="n"/>
      <c r="G145" s="5" t="n"/>
      <c r="H145" s="5" t="n"/>
      <c r="I145" s="8" t="n"/>
      <c r="J145" s="9">
        <f>IF(OR(I145="",G145="",G145=0),"",I145/G145)</f>
        <v/>
      </c>
      <c r="K145" s="5" t="n"/>
      <c r="L145" s="5" t="n"/>
    </row>
    <row r="146">
      <c r="A146" s="5" t="n"/>
      <c r="B146" s="5" t="n"/>
      <c r="C146" s="5" t="n"/>
      <c r="D146" s="5" t="n"/>
      <c r="E146" s="5" t="n"/>
      <c r="F146" s="5" t="n"/>
      <c r="G146" s="5" t="n"/>
      <c r="H146" s="5" t="n"/>
      <c r="I146" s="8" t="n"/>
      <c r="J146" s="9">
        <f>IF(OR(I146="",G146="",G146=0),"",I146/G146)</f>
        <v/>
      </c>
      <c r="K146" s="5" t="n"/>
      <c r="L146" s="5" t="n"/>
    </row>
    <row r="147">
      <c r="A147" s="5" t="n"/>
      <c r="B147" s="5" t="n"/>
      <c r="C147" s="5" t="n"/>
      <c r="D147" s="5" t="n"/>
      <c r="E147" s="5" t="n"/>
      <c r="F147" s="5" t="n"/>
      <c r="G147" s="5" t="n"/>
      <c r="H147" s="5" t="n"/>
      <c r="I147" s="8" t="n"/>
      <c r="J147" s="9">
        <f>IF(OR(I147="",G147="",G147=0),"",I147/G147)</f>
        <v/>
      </c>
      <c r="K147" s="5" t="n"/>
      <c r="L147" s="5" t="n"/>
    </row>
    <row r="148">
      <c r="A148" s="5" t="n"/>
      <c r="B148" s="5" t="n"/>
      <c r="C148" s="5" t="n"/>
      <c r="D148" s="5" t="n"/>
      <c r="E148" s="5" t="n"/>
      <c r="F148" s="5" t="n"/>
      <c r="G148" s="5" t="n"/>
      <c r="H148" s="5" t="n"/>
      <c r="I148" s="8" t="n"/>
      <c r="J148" s="9">
        <f>IF(OR(I148="",G148="",G148=0),"",I148/G148)</f>
        <v/>
      </c>
      <c r="K148" s="5" t="n"/>
      <c r="L148" s="5" t="n"/>
    </row>
    <row r="149">
      <c r="A149" s="5" t="n"/>
      <c r="B149" s="5" t="n"/>
      <c r="C149" s="5" t="n"/>
      <c r="D149" s="5" t="n"/>
      <c r="E149" s="5" t="n"/>
      <c r="F149" s="5" t="n"/>
      <c r="G149" s="5" t="n"/>
      <c r="H149" s="5" t="n"/>
      <c r="I149" s="8" t="n"/>
      <c r="J149" s="9">
        <f>IF(OR(I149="",G149="",G149=0),"",I149/G149)</f>
        <v/>
      </c>
      <c r="K149" s="5" t="n"/>
      <c r="L149" s="5" t="n"/>
    </row>
    <row r="150">
      <c r="A150" s="5" t="n"/>
      <c r="B150" s="5" t="n"/>
      <c r="C150" s="5" t="n"/>
      <c r="D150" s="5" t="n"/>
      <c r="E150" s="5" t="n"/>
      <c r="F150" s="5" t="n"/>
      <c r="G150" s="5" t="n"/>
      <c r="H150" s="5" t="n"/>
      <c r="I150" s="8" t="n"/>
      <c r="J150" s="9">
        <f>IF(OR(I150="",G150="",G150=0),"",I150/G150)</f>
        <v/>
      </c>
      <c r="K150" s="5" t="n"/>
      <c r="L150" s="5" t="n"/>
    </row>
    <row r="151">
      <c r="A151" s="5" t="n"/>
      <c r="B151" s="5" t="n"/>
      <c r="C151" s="5" t="n"/>
      <c r="D151" s="5" t="n"/>
      <c r="E151" s="5" t="n"/>
      <c r="F151" s="5" t="n"/>
      <c r="G151" s="5" t="n"/>
      <c r="H151" s="5" t="n"/>
      <c r="I151" s="8" t="n"/>
      <c r="J151" s="9">
        <f>IF(OR(I151="",G151="",G151=0),"",I151/G151)</f>
        <v/>
      </c>
      <c r="K151" s="5" t="n"/>
      <c r="L151" s="5" t="n"/>
    </row>
    <row r="152">
      <c r="A152" s="5" t="n"/>
      <c r="B152" s="5" t="n"/>
      <c r="C152" s="5" t="n"/>
      <c r="D152" s="5" t="n"/>
      <c r="E152" s="5" t="n"/>
      <c r="F152" s="5" t="n"/>
      <c r="G152" s="5" t="n"/>
      <c r="H152" s="5" t="n"/>
      <c r="I152" s="8" t="n"/>
      <c r="J152" s="9">
        <f>IF(OR(I152="",G152="",G152=0),"",I152/G152)</f>
        <v/>
      </c>
      <c r="K152" s="5" t="n"/>
      <c r="L152" s="5" t="n"/>
    </row>
    <row r="153">
      <c r="A153" s="5" t="n"/>
      <c r="B153" s="5" t="n"/>
      <c r="C153" s="5" t="n"/>
      <c r="D153" s="5" t="n"/>
      <c r="E153" s="5" t="n"/>
      <c r="F153" s="5" t="n"/>
      <c r="G153" s="5" t="n"/>
      <c r="H153" s="5" t="n"/>
      <c r="I153" s="8" t="n"/>
      <c r="J153" s="9">
        <f>IF(OR(I153="",G153="",G153=0),"",I153/G153)</f>
        <v/>
      </c>
      <c r="K153" s="5" t="n"/>
      <c r="L153" s="5" t="n"/>
    </row>
    <row r="154">
      <c r="A154" s="5" t="n"/>
      <c r="B154" s="5" t="n"/>
      <c r="C154" s="5" t="n"/>
      <c r="D154" s="5" t="n"/>
      <c r="E154" s="5" t="n"/>
      <c r="F154" s="5" t="n"/>
      <c r="G154" s="5" t="n"/>
      <c r="H154" s="5" t="n"/>
      <c r="I154" s="8" t="n"/>
      <c r="J154" s="9">
        <f>IF(OR(I154="",G154="",G154=0),"",I154/G154)</f>
        <v/>
      </c>
      <c r="K154" s="5" t="n"/>
      <c r="L154" s="5" t="n"/>
    </row>
    <row r="155">
      <c r="A155" s="5" t="n"/>
      <c r="B155" s="5" t="n"/>
      <c r="C155" s="5" t="n"/>
      <c r="D155" s="5" t="n"/>
      <c r="E155" s="5" t="n"/>
      <c r="F155" s="5" t="n"/>
      <c r="G155" s="5" t="n"/>
      <c r="H155" s="5" t="n"/>
      <c r="I155" s="8" t="n"/>
      <c r="J155" s="9">
        <f>IF(OR(I155="",G155="",G155=0),"",I155/G155)</f>
        <v/>
      </c>
      <c r="K155" s="5" t="n"/>
      <c r="L155" s="5" t="n"/>
    </row>
  </sheetData>
  <dataValidations count="2">
    <dataValidation sqref="C6:C155" showDropDown="0" showInputMessage="0" showErrorMessage="0" allowBlank="1" type="list">
      <formula1>"Beer,Wine,Spirits,RTD/Seltzer,NA,Mixers"</formula1>
    </dataValidation>
    <dataValidation sqref="F6:F155" showDropDown="0" showInputMessage="0" showErrorMessage="0" allowBlank="1" type="list">
      <formula1>"Case,Keg,Bottle,Each"</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Main Bar</t>
        </is>
      </c>
    </row>
    <row r="2">
      <c r="A2" s="2" t="inlineStr">
        <is>
          <t>Tabski Bar Inventory Template. Cream cells are for typing; grey cells are formulas.</t>
        </is>
      </c>
    </row>
    <row r="3">
      <c r="A3" t="inlineStr">
        <is>
          <t>Counted by:</t>
        </is>
      </c>
      <c r="B3" s="10" t="inlineStr"/>
      <c r="D3" t="inlineStr">
        <is>
          <t>Count date:</t>
        </is>
      </c>
      <c r="E3" s="10" t="inlineStr"/>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c r="B6" s="5" t="n"/>
      <c r="C6" s="11">
        <f>IF(B6="","",IFERROR(INDEX(Items!$B$6:$B$155,MATCH(B6,Items!$A$6:$A$155,0)),""))</f>
        <v/>
      </c>
      <c r="D6" s="11">
        <f>IF(B6="","",IFERROR(INDEX(Items!$H$6:$H$155,MATCH(B6,Items!$A$6:$A$155,0)),""))</f>
        <v/>
      </c>
      <c r="E6" s="11">
        <f>IF(B6="","",IFERROR(INDEX(Items!$G$6:$G$155,MATCH(B6,Items!$A$6:$A$155,0)),""))</f>
        <v/>
      </c>
      <c r="F6" s="5" t="n"/>
      <c r="G6" s="5" t="n"/>
      <c r="H6" s="5" t="n"/>
      <c r="I6" s="11">
        <f>IF(B6="","",N(F6)*N(E6)+N(G6)+N(H6))</f>
        <v/>
      </c>
      <c r="J6" s="5" t="n"/>
      <c r="K6" s="11">
        <f>IF(OR(B6="",J6=""),"",IF(I6&lt;J6,"Yes","No"))</f>
        <v/>
      </c>
    </row>
    <row r="7">
      <c r="A7" s="5" t="n"/>
      <c r="B7" s="5" t="n"/>
      <c r="C7" s="11">
        <f>IF(B7="","",IFERROR(INDEX(Items!$B$6:$B$155,MATCH(B7,Items!$A$6:$A$155,0)),""))</f>
        <v/>
      </c>
      <c r="D7" s="11">
        <f>IF(B7="","",IFERROR(INDEX(Items!$H$6:$H$155,MATCH(B7,Items!$A$6:$A$155,0)),""))</f>
        <v/>
      </c>
      <c r="E7" s="11">
        <f>IF(B7="","",IFERROR(INDEX(Items!$G$6:$G$155,MATCH(B7,Items!$A$6:$A$155,0)),""))</f>
        <v/>
      </c>
      <c r="F7" s="5" t="n"/>
      <c r="G7" s="5" t="n"/>
      <c r="H7" s="5" t="n"/>
      <c r="I7" s="11">
        <f>IF(B7="","",N(F7)*N(E7)+N(G7)+N(H7))</f>
        <v/>
      </c>
      <c r="J7" s="5" t="n"/>
      <c r="K7" s="11">
        <f>IF(OR(B7="",J7=""),"",IF(I7&lt;J7,"Yes","No"))</f>
        <v/>
      </c>
    </row>
    <row r="8">
      <c r="A8" s="5" t="n"/>
      <c r="B8" s="5" t="n"/>
      <c r="C8" s="11">
        <f>IF(B8="","",IFERROR(INDEX(Items!$B$6:$B$155,MATCH(B8,Items!$A$6:$A$155,0)),""))</f>
        <v/>
      </c>
      <c r="D8" s="11">
        <f>IF(B8="","",IFERROR(INDEX(Items!$H$6:$H$155,MATCH(B8,Items!$A$6:$A$155,0)),""))</f>
        <v/>
      </c>
      <c r="E8" s="11">
        <f>IF(B8="","",IFERROR(INDEX(Items!$G$6:$G$155,MATCH(B8,Items!$A$6:$A$155,0)),""))</f>
        <v/>
      </c>
      <c r="F8" s="5" t="n"/>
      <c r="G8" s="5" t="n"/>
      <c r="H8" s="5" t="n"/>
      <c r="I8" s="11">
        <f>IF(B8="","",N(F8)*N(E8)+N(G8)+N(H8))</f>
        <v/>
      </c>
      <c r="J8" s="5" t="n"/>
      <c r="K8" s="11">
        <f>IF(OR(B8="",J8=""),"",IF(I8&lt;J8,"Yes","No"))</f>
        <v/>
      </c>
    </row>
    <row r="9">
      <c r="A9" s="5" t="n"/>
      <c r="B9" s="5" t="n"/>
      <c r="C9" s="11">
        <f>IF(B9="","",IFERROR(INDEX(Items!$B$6:$B$155,MATCH(B9,Items!$A$6:$A$155,0)),""))</f>
        <v/>
      </c>
      <c r="D9" s="11">
        <f>IF(B9="","",IFERROR(INDEX(Items!$H$6:$H$155,MATCH(B9,Items!$A$6:$A$155,0)),""))</f>
        <v/>
      </c>
      <c r="E9" s="11">
        <f>IF(B9="","",IFERROR(INDEX(Items!$G$6:$G$155,MATCH(B9,Items!$A$6:$A$155,0)),""))</f>
        <v/>
      </c>
      <c r="F9" s="5" t="n"/>
      <c r="G9" s="5" t="n"/>
      <c r="H9" s="5" t="n"/>
      <c r="I9" s="11">
        <f>IF(B9="","",N(F9)*N(E9)+N(G9)+N(H9))</f>
        <v/>
      </c>
      <c r="J9" s="5" t="n"/>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Patio Bar</t>
        </is>
      </c>
    </row>
    <row r="2">
      <c r="A2" s="2" t="inlineStr">
        <is>
          <t>Tabski Bar Inventory Template. Cream cells are for typing; grey cells are formulas.</t>
        </is>
      </c>
    </row>
    <row r="3">
      <c r="A3" t="inlineStr">
        <is>
          <t>Counted by:</t>
        </is>
      </c>
      <c r="B3" s="10" t="inlineStr"/>
      <c r="D3" t="inlineStr">
        <is>
          <t>Count date:</t>
        </is>
      </c>
      <c r="E3" s="10" t="inlineStr"/>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c r="B6" s="5" t="n"/>
      <c r="C6" s="11">
        <f>IF(B6="","",IFERROR(INDEX(Items!$B$6:$B$155,MATCH(B6,Items!$A$6:$A$155,0)),""))</f>
        <v/>
      </c>
      <c r="D6" s="11">
        <f>IF(B6="","",IFERROR(INDEX(Items!$H$6:$H$155,MATCH(B6,Items!$A$6:$A$155,0)),""))</f>
        <v/>
      </c>
      <c r="E6" s="11">
        <f>IF(B6="","",IFERROR(INDEX(Items!$G$6:$G$155,MATCH(B6,Items!$A$6:$A$155,0)),""))</f>
        <v/>
      </c>
      <c r="F6" s="5" t="n"/>
      <c r="G6" s="5" t="n"/>
      <c r="H6" s="5" t="n"/>
      <c r="I6" s="11">
        <f>IF(B6="","",N(F6)*N(E6)+N(G6)+N(H6))</f>
        <v/>
      </c>
      <c r="J6" s="5" t="n"/>
      <c r="K6" s="11">
        <f>IF(OR(B6="",J6=""),"",IF(I6&lt;J6,"Yes","No"))</f>
        <v/>
      </c>
    </row>
    <row r="7">
      <c r="A7" s="5" t="n"/>
      <c r="B7" s="5" t="n"/>
      <c r="C7" s="11">
        <f>IF(B7="","",IFERROR(INDEX(Items!$B$6:$B$155,MATCH(B7,Items!$A$6:$A$155,0)),""))</f>
        <v/>
      </c>
      <c r="D7" s="11">
        <f>IF(B7="","",IFERROR(INDEX(Items!$H$6:$H$155,MATCH(B7,Items!$A$6:$A$155,0)),""))</f>
        <v/>
      </c>
      <c r="E7" s="11">
        <f>IF(B7="","",IFERROR(INDEX(Items!$G$6:$G$155,MATCH(B7,Items!$A$6:$A$155,0)),""))</f>
        <v/>
      </c>
      <c r="F7" s="5" t="n"/>
      <c r="G7" s="5" t="n"/>
      <c r="H7" s="5" t="n"/>
      <c r="I7" s="11">
        <f>IF(B7="","",N(F7)*N(E7)+N(G7)+N(H7))</f>
        <v/>
      </c>
      <c r="J7" s="5" t="n"/>
      <c r="K7" s="11">
        <f>IF(OR(B7="",J7=""),"",IF(I7&lt;J7,"Yes","No"))</f>
        <v/>
      </c>
    </row>
    <row r="8">
      <c r="A8" s="5" t="n"/>
      <c r="B8" s="5" t="n"/>
      <c r="C8" s="11">
        <f>IF(B8="","",IFERROR(INDEX(Items!$B$6:$B$155,MATCH(B8,Items!$A$6:$A$155,0)),""))</f>
        <v/>
      </c>
      <c r="D8" s="11">
        <f>IF(B8="","",IFERROR(INDEX(Items!$H$6:$H$155,MATCH(B8,Items!$A$6:$A$155,0)),""))</f>
        <v/>
      </c>
      <c r="E8" s="11">
        <f>IF(B8="","",IFERROR(INDEX(Items!$G$6:$G$155,MATCH(B8,Items!$A$6:$A$155,0)),""))</f>
        <v/>
      </c>
      <c r="F8" s="5" t="n"/>
      <c r="G8" s="5" t="n"/>
      <c r="H8" s="5" t="n"/>
      <c r="I8" s="11">
        <f>IF(B8="","",N(F8)*N(E8)+N(G8)+N(H8))</f>
        <v/>
      </c>
      <c r="J8" s="5" t="n"/>
      <c r="K8" s="11">
        <f>IF(OR(B8="",J8=""),"",IF(I8&lt;J8,"Yes","No"))</f>
        <v/>
      </c>
    </row>
    <row r="9">
      <c r="A9" s="5" t="n"/>
      <c r="B9" s="5" t="n"/>
      <c r="C9" s="11">
        <f>IF(B9="","",IFERROR(INDEX(Items!$B$6:$B$155,MATCH(B9,Items!$A$6:$A$155,0)),""))</f>
        <v/>
      </c>
      <c r="D9" s="11">
        <f>IF(B9="","",IFERROR(INDEX(Items!$H$6:$H$155,MATCH(B9,Items!$A$6:$A$155,0)),""))</f>
        <v/>
      </c>
      <c r="E9" s="11">
        <f>IF(B9="","",IFERROR(INDEX(Items!$G$6:$G$155,MATCH(B9,Items!$A$6:$A$155,0)),""))</f>
        <v/>
      </c>
      <c r="F9" s="5" t="n"/>
      <c r="G9" s="5" t="n"/>
      <c r="H9" s="5" t="n"/>
      <c r="I9" s="11">
        <f>IF(B9="","",N(F9)*N(E9)+N(G9)+N(H9))</f>
        <v/>
      </c>
      <c r="J9" s="5" t="n"/>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Walk-in</t>
        </is>
      </c>
    </row>
    <row r="2">
      <c r="A2" s="2" t="inlineStr">
        <is>
          <t>Tabski Bar Inventory Template. Cream cells are for typing; grey cells are formulas.</t>
        </is>
      </c>
    </row>
    <row r="3">
      <c r="A3" t="inlineStr">
        <is>
          <t>Counted by:</t>
        </is>
      </c>
      <c r="B3" s="10" t="inlineStr"/>
      <c r="D3" t="inlineStr">
        <is>
          <t>Count date:</t>
        </is>
      </c>
      <c r="E3" s="10" t="inlineStr"/>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c r="B6" s="5" t="n"/>
      <c r="C6" s="11">
        <f>IF(B6="","",IFERROR(INDEX(Items!$B$6:$B$155,MATCH(B6,Items!$A$6:$A$155,0)),""))</f>
        <v/>
      </c>
      <c r="D6" s="11">
        <f>IF(B6="","",IFERROR(INDEX(Items!$H$6:$H$155,MATCH(B6,Items!$A$6:$A$155,0)),""))</f>
        <v/>
      </c>
      <c r="E6" s="11">
        <f>IF(B6="","",IFERROR(INDEX(Items!$G$6:$G$155,MATCH(B6,Items!$A$6:$A$155,0)),""))</f>
        <v/>
      </c>
      <c r="F6" s="5" t="n"/>
      <c r="G6" s="5" t="n"/>
      <c r="H6" s="5" t="n"/>
      <c r="I6" s="11">
        <f>IF(B6="","",N(F6)*N(E6)+N(G6)+N(H6))</f>
        <v/>
      </c>
      <c r="J6" s="5" t="n"/>
      <c r="K6" s="11">
        <f>IF(OR(B6="",J6=""),"",IF(I6&lt;J6,"Yes","No"))</f>
        <v/>
      </c>
    </row>
    <row r="7">
      <c r="A7" s="5" t="n"/>
      <c r="B7" s="5" t="n"/>
      <c r="C7" s="11">
        <f>IF(B7="","",IFERROR(INDEX(Items!$B$6:$B$155,MATCH(B7,Items!$A$6:$A$155,0)),""))</f>
        <v/>
      </c>
      <c r="D7" s="11">
        <f>IF(B7="","",IFERROR(INDEX(Items!$H$6:$H$155,MATCH(B7,Items!$A$6:$A$155,0)),""))</f>
        <v/>
      </c>
      <c r="E7" s="11">
        <f>IF(B7="","",IFERROR(INDEX(Items!$G$6:$G$155,MATCH(B7,Items!$A$6:$A$155,0)),""))</f>
        <v/>
      </c>
      <c r="F7" s="5" t="n"/>
      <c r="G7" s="5" t="n"/>
      <c r="H7" s="5" t="n"/>
      <c r="I7" s="11">
        <f>IF(B7="","",N(F7)*N(E7)+N(G7)+N(H7))</f>
        <v/>
      </c>
      <c r="J7" s="5" t="n"/>
      <c r="K7" s="11">
        <f>IF(OR(B7="",J7=""),"",IF(I7&lt;J7,"Yes","No"))</f>
        <v/>
      </c>
    </row>
    <row r="8">
      <c r="A8" s="5" t="n"/>
      <c r="B8" s="5" t="n"/>
      <c r="C8" s="11">
        <f>IF(B8="","",IFERROR(INDEX(Items!$B$6:$B$155,MATCH(B8,Items!$A$6:$A$155,0)),""))</f>
        <v/>
      </c>
      <c r="D8" s="11">
        <f>IF(B8="","",IFERROR(INDEX(Items!$H$6:$H$155,MATCH(B8,Items!$A$6:$A$155,0)),""))</f>
        <v/>
      </c>
      <c r="E8" s="11">
        <f>IF(B8="","",IFERROR(INDEX(Items!$G$6:$G$155,MATCH(B8,Items!$A$6:$A$155,0)),""))</f>
        <v/>
      </c>
      <c r="F8" s="5" t="n"/>
      <c r="G8" s="5" t="n"/>
      <c r="H8" s="5" t="n"/>
      <c r="I8" s="11">
        <f>IF(B8="","",N(F8)*N(E8)+N(G8)+N(H8))</f>
        <v/>
      </c>
      <c r="J8" s="5" t="n"/>
      <c r="K8" s="11">
        <f>IF(OR(B8="",J8=""),"",IF(I8&lt;J8,"Yes","No"))</f>
        <v/>
      </c>
    </row>
    <row r="9">
      <c r="A9" s="5" t="n"/>
      <c r="B9" s="5" t="n"/>
      <c r="C9" s="11">
        <f>IF(B9="","",IFERROR(INDEX(Items!$B$6:$B$155,MATCH(B9,Items!$A$6:$A$155,0)),""))</f>
        <v/>
      </c>
      <c r="D9" s="11">
        <f>IF(B9="","",IFERROR(INDEX(Items!$H$6:$H$155,MATCH(B9,Items!$A$6:$A$155,0)),""))</f>
        <v/>
      </c>
      <c r="E9" s="11">
        <f>IF(B9="","",IFERROR(INDEX(Items!$G$6:$G$155,MATCH(B9,Items!$A$6:$A$155,0)),""))</f>
        <v/>
      </c>
      <c r="F9" s="5" t="n"/>
      <c r="G9" s="5" t="n"/>
      <c r="H9" s="5" t="n"/>
      <c r="I9" s="11">
        <f>IF(B9="","",N(F9)*N(E9)+N(G9)+N(H9))</f>
        <v/>
      </c>
      <c r="J9" s="5" t="n"/>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Storeroom</t>
        </is>
      </c>
    </row>
    <row r="2">
      <c r="A2" s="2" t="inlineStr">
        <is>
          <t>Tabski Bar Inventory Template. Cream cells are for typing; grey cells are formulas.</t>
        </is>
      </c>
    </row>
    <row r="3">
      <c r="A3" t="inlineStr">
        <is>
          <t>Counted by:</t>
        </is>
      </c>
      <c r="B3" s="10" t="inlineStr"/>
      <c r="D3" t="inlineStr">
        <is>
          <t>Count date:</t>
        </is>
      </c>
      <c r="E3" s="10" t="inlineStr"/>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c r="B6" s="5" t="n"/>
      <c r="C6" s="11">
        <f>IF(B6="","",IFERROR(INDEX(Items!$B$6:$B$155,MATCH(B6,Items!$A$6:$A$155,0)),""))</f>
        <v/>
      </c>
      <c r="D6" s="11">
        <f>IF(B6="","",IFERROR(INDEX(Items!$H$6:$H$155,MATCH(B6,Items!$A$6:$A$155,0)),""))</f>
        <v/>
      </c>
      <c r="E6" s="11">
        <f>IF(B6="","",IFERROR(INDEX(Items!$G$6:$G$155,MATCH(B6,Items!$A$6:$A$155,0)),""))</f>
        <v/>
      </c>
      <c r="F6" s="5" t="n"/>
      <c r="G6" s="5" t="n"/>
      <c r="H6" s="5" t="n"/>
      <c r="I6" s="11">
        <f>IF(B6="","",N(F6)*N(E6)+N(G6)+N(H6))</f>
        <v/>
      </c>
      <c r="J6" s="5" t="n"/>
      <c r="K6" s="11">
        <f>IF(OR(B6="",J6=""),"",IF(I6&lt;J6,"Yes","No"))</f>
        <v/>
      </c>
    </row>
    <row r="7">
      <c r="A7" s="5" t="n"/>
      <c r="B7" s="5" t="n"/>
      <c r="C7" s="11">
        <f>IF(B7="","",IFERROR(INDEX(Items!$B$6:$B$155,MATCH(B7,Items!$A$6:$A$155,0)),""))</f>
        <v/>
      </c>
      <c r="D7" s="11">
        <f>IF(B7="","",IFERROR(INDEX(Items!$H$6:$H$155,MATCH(B7,Items!$A$6:$A$155,0)),""))</f>
        <v/>
      </c>
      <c r="E7" s="11">
        <f>IF(B7="","",IFERROR(INDEX(Items!$G$6:$G$155,MATCH(B7,Items!$A$6:$A$155,0)),""))</f>
        <v/>
      </c>
      <c r="F7" s="5" t="n"/>
      <c r="G7" s="5" t="n"/>
      <c r="H7" s="5" t="n"/>
      <c r="I7" s="11">
        <f>IF(B7="","",N(F7)*N(E7)+N(G7)+N(H7))</f>
        <v/>
      </c>
      <c r="J7" s="5" t="n"/>
      <c r="K7" s="11">
        <f>IF(OR(B7="",J7=""),"",IF(I7&lt;J7,"Yes","No"))</f>
        <v/>
      </c>
    </row>
    <row r="8">
      <c r="A8" s="5" t="n"/>
      <c r="B8" s="5" t="n"/>
      <c r="C8" s="11">
        <f>IF(B8="","",IFERROR(INDEX(Items!$B$6:$B$155,MATCH(B8,Items!$A$6:$A$155,0)),""))</f>
        <v/>
      </c>
      <c r="D8" s="11">
        <f>IF(B8="","",IFERROR(INDEX(Items!$H$6:$H$155,MATCH(B8,Items!$A$6:$A$155,0)),""))</f>
        <v/>
      </c>
      <c r="E8" s="11">
        <f>IF(B8="","",IFERROR(INDEX(Items!$G$6:$G$155,MATCH(B8,Items!$A$6:$A$155,0)),""))</f>
        <v/>
      </c>
      <c r="F8" s="5" t="n"/>
      <c r="G8" s="5" t="n"/>
      <c r="H8" s="5" t="n"/>
      <c r="I8" s="11">
        <f>IF(B8="","",N(F8)*N(E8)+N(G8)+N(H8))</f>
        <v/>
      </c>
      <c r="J8" s="5" t="n"/>
      <c r="K8" s="11">
        <f>IF(OR(B8="",J8=""),"",IF(I8&lt;J8,"Yes","No"))</f>
        <v/>
      </c>
    </row>
    <row r="9">
      <c r="A9" s="5" t="n"/>
      <c r="B9" s="5" t="n"/>
      <c r="C9" s="11">
        <f>IF(B9="","",IFERROR(INDEX(Items!$B$6:$B$155,MATCH(B9,Items!$A$6:$A$155,0)),""))</f>
        <v/>
      </c>
      <c r="D9" s="11">
        <f>IF(B9="","",IFERROR(INDEX(Items!$H$6:$H$155,MATCH(B9,Items!$A$6:$A$155,0)),""))</f>
        <v/>
      </c>
      <c r="E9" s="11">
        <f>IF(B9="","",IFERROR(INDEX(Items!$G$6:$G$155,MATCH(B9,Items!$A$6:$A$155,0)),""))</f>
        <v/>
      </c>
      <c r="F9" s="5" t="n"/>
      <c r="G9" s="5" t="n"/>
      <c r="H9" s="5" t="n"/>
      <c r="I9" s="11">
        <f>IF(B9="","",N(F9)*N(E9)+N(G9)+N(H9))</f>
        <v/>
      </c>
      <c r="J9" s="5" t="n"/>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H155"/>
  <sheetViews>
    <sheetView workbookViewId="0">
      <pane ySplit="5" topLeftCell="A6" activePane="bottomLeft" state="frozen"/>
      <selection pane="bottomLeft" activeCell="A1" sqref="A1"/>
    </sheetView>
  </sheetViews>
  <sheetFormatPr baseColWidth="8" defaultRowHeight="15"/>
  <cols>
    <col width="12" customWidth="1" min="1" max="1"/>
    <col width="22" customWidth="1" min="2" max="2"/>
    <col width="14" customWidth="1" min="3" max="3"/>
    <col width="12" customWidth="1" min="4" max="4"/>
    <col width="30" customWidth="1" min="5" max="5"/>
    <col width="14" customWidth="1" min="6" max="6"/>
    <col width="10" customWidth="1" min="7" max="7"/>
    <col width="14" customWidth="1" min="8" max="8"/>
  </cols>
  <sheetData>
    <row r="1">
      <c r="A1" s="1" t="inlineStr">
        <is>
          <t>Received (log every delivery from the invoice)</t>
        </is>
      </c>
    </row>
    <row r="2">
      <c r="A2" s="2" t="inlineStr">
        <is>
          <t>Tabski Bar Inventory Template. Cream cells are for typing; grey cells are formulas.</t>
        </is>
      </c>
    </row>
    <row r="5" ht="46" customHeight="1">
      <c r="A5" s="3" t="inlineStr">
        <is>
          <t>Date</t>
        </is>
      </c>
      <c r="B5" s="3" t="inlineStr">
        <is>
          <t>Vendor</t>
        </is>
      </c>
      <c r="C5" s="3" t="inlineStr">
        <is>
          <t>Vendor item #</t>
        </is>
      </c>
      <c r="D5" s="3" t="inlineStr">
        <is>
          <t>Item ID</t>
        </is>
      </c>
      <c r="E5" s="3" t="inlineStr">
        <is>
          <t>Item name</t>
        </is>
      </c>
      <c r="F5" s="3" t="inlineStr">
        <is>
          <t>Purchase units received</t>
        </is>
      </c>
      <c r="G5" s="3" t="inlineStr">
        <is>
          <t>Pack size</t>
        </is>
      </c>
      <c r="H5" s="3" t="inlineStr">
        <is>
          <t>Total count units</t>
        </is>
      </c>
    </row>
    <row r="6">
      <c r="A6" s="5" t="n"/>
      <c r="B6" s="5" t="n"/>
      <c r="C6" s="5" t="n"/>
      <c r="D6" s="5" t="n"/>
      <c r="E6" s="11">
        <f>IF(D6="","",IFERROR(INDEX(Items!$B$6:$B$155,MATCH(D6,Items!$A$6:$A$155,0)),""))</f>
        <v/>
      </c>
      <c r="F6" s="5" t="n"/>
      <c r="G6" s="11">
        <f>IF(D6="","",IFERROR(INDEX(Items!$G$6:$G$155,MATCH(D6,Items!$A$6:$A$155,0)),""))</f>
        <v/>
      </c>
      <c r="H6" s="11">
        <f>IF(D6="","",N(F6)*N(G6))</f>
        <v/>
      </c>
    </row>
    <row r="7">
      <c r="A7" s="5" t="n"/>
      <c r="B7" s="5" t="n"/>
      <c r="C7" s="5" t="n"/>
      <c r="D7" s="5" t="n"/>
      <c r="E7" s="11">
        <f>IF(D7="","",IFERROR(INDEX(Items!$B$6:$B$155,MATCH(D7,Items!$A$6:$A$155,0)),""))</f>
        <v/>
      </c>
      <c r="F7" s="5" t="n"/>
      <c r="G7" s="11">
        <f>IF(D7="","",IFERROR(INDEX(Items!$G$6:$G$155,MATCH(D7,Items!$A$6:$A$155,0)),""))</f>
        <v/>
      </c>
      <c r="H7" s="11">
        <f>IF(D7="","",N(F7)*N(G7))</f>
        <v/>
      </c>
    </row>
    <row r="8">
      <c r="A8" s="5" t="n"/>
      <c r="B8" s="5" t="n"/>
      <c r="C8" s="5" t="n"/>
      <c r="D8" s="5" t="n"/>
      <c r="E8" s="11">
        <f>IF(D8="","",IFERROR(INDEX(Items!$B$6:$B$155,MATCH(D8,Items!$A$6:$A$155,0)),""))</f>
        <v/>
      </c>
      <c r="F8" s="5" t="n"/>
      <c r="G8" s="11">
        <f>IF(D8="","",IFERROR(INDEX(Items!$G$6:$G$155,MATCH(D8,Items!$A$6:$A$155,0)),""))</f>
        <v/>
      </c>
      <c r="H8" s="11">
        <f>IF(D8="","",N(F8)*N(G8))</f>
        <v/>
      </c>
    </row>
    <row r="9">
      <c r="A9" s="5" t="n"/>
      <c r="B9" s="5" t="n"/>
      <c r="C9" s="5" t="n"/>
      <c r="D9" s="5" t="n"/>
      <c r="E9" s="11">
        <f>IF(D9="","",IFERROR(INDEX(Items!$B$6:$B$155,MATCH(D9,Items!$A$6:$A$155,0)),""))</f>
        <v/>
      </c>
      <c r="F9" s="5" t="n"/>
      <c r="G9" s="11">
        <f>IF(D9="","",IFERROR(INDEX(Items!$G$6:$G$155,MATCH(D9,Items!$A$6:$A$155,0)),""))</f>
        <v/>
      </c>
      <c r="H9" s="11">
        <f>IF(D9="","",N(F9)*N(G9))</f>
        <v/>
      </c>
    </row>
    <row r="10">
      <c r="A10" s="5" t="n"/>
      <c r="B10" s="5" t="n"/>
      <c r="C10" s="5" t="n"/>
      <c r="D10" s="5" t="n"/>
      <c r="E10" s="11">
        <f>IF(D10="","",IFERROR(INDEX(Items!$B$6:$B$155,MATCH(D10,Items!$A$6:$A$155,0)),""))</f>
        <v/>
      </c>
      <c r="F10" s="5" t="n"/>
      <c r="G10" s="11">
        <f>IF(D10="","",IFERROR(INDEX(Items!$G$6:$G$155,MATCH(D10,Items!$A$6:$A$155,0)),""))</f>
        <v/>
      </c>
      <c r="H10" s="11">
        <f>IF(D10="","",N(F10)*N(G10))</f>
        <v/>
      </c>
    </row>
    <row r="11">
      <c r="A11" s="5" t="n"/>
      <c r="B11" s="5" t="n"/>
      <c r="C11" s="5" t="n"/>
      <c r="D11" s="5" t="n"/>
      <c r="E11" s="11">
        <f>IF(D11="","",IFERROR(INDEX(Items!$B$6:$B$155,MATCH(D11,Items!$A$6:$A$155,0)),""))</f>
        <v/>
      </c>
      <c r="F11" s="5" t="n"/>
      <c r="G11" s="11">
        <f>IF(D11="","",IFERROR(INDEX(Items!$G$6:$G$155,MATCH(D11,Items!$A$6:$A$155,0)),""))</f>
        <v/>
      </c>
      <c r="H11" s="11">
        <f>IF(D11="","",N(F11)*N(G11))</f>
        <v/>
      </c>
    </row>
    <row r="12">
      <c r="A12" s="5" t="n"/>
      <c r="B12" s="5" t="n"/>
      <c r="C12" s="5" t="n"/>
      <c r="D12" s="5" t="n"/>
      <c r="E12" s="11">
        <f>IF(D12="","",IFERROR(INDEX(Items!$B$6:$B$155,MATCH(D12,Items!$A$6:$A$155,0)),""))</f>
        <v/>
      </c>
      <c r="F12" s="5" t="n"/>
      <c r="G12" s="11">
        <f>IF(D12="","",IFERROR(INDEX(Items!$G$6:$G$155,MATCH(D12,Items!$A$6:$A$155,0)),""))</f>
        <v/>
      </c>
      <c r="H12" s="11">
        <f>IF(D12="","",N(F12)*N(G12))</f>
        <v/>
      </c>
    </row>
    <row r="13">
      <c r="A13" s="5" t="n"/>
      <c r="B13" s="5" t="n"/>
      <c r="C13" s="5" t="n"/>
      <c r="D13" s="5" t="n"/>
      <c r="E13" s="11">
        <f>IF(D13="","",IFERROR(INDEX(Items!$B$6:$B$155,MATCH(D13,Items!$A$6:$A$155,0)),""))</f>
        <v/>
      </c>
      <c r="F13" s="5" t="n"/>
      <c r="G13" s="11">
        <f>IF(D13="","",IFERROR(INDEX(Items!$G$6:$G$155,MATCH(D13,Items!$A$6:$A$155,0)),""))</f>
        <v/>
      </c>
      <c r="H13" s="11">
        <f>IF(D13="","",N(F13)*N(G13))</f>
        <v/>
      </c>
    </row>
    <row r="14">
      <c r="A14" s="5" t="n"/>
      <c r="B14" s="5" t="n"/>
      <c r="C14" s="5" t="n"/>
      <c r="D14" s="5" t="n"/>
      <c r="E14" s="11">
        <f>IF(D14="","",IFERROR(INDEX(Items!$B$6:$B$155,MATCH(D14,Items!$A$6:$A$155,0)),""))</f>
        <v/>
      </c>
      <c r="F14" s="5" t="n"/>
      <c r="G14" s="11">
        <f>IF(D14="","",IFERROR(INDEX(Items!$G$6:$G$155,MATCH(D14,Items!$A$6:$A$155,0)),""))</f>
        <v/>
      </c>
      <c r="H14" s="11">
        <f>IF(D14="","",N(F14)*N(G14))</f>
        <v/>
      </c>
    </row>
    <row r="15">
      <c r="A15" s="5" t="n"/>
      <c r="B15" s="5" t="n"/>
      <c r="C15" s="5" t="n"/>
      <c r="D15" s="5" t="n"/>
      <c r="E15" s="11">
        <f>IF(D15="","",IFERROR(INDEX(Items!$B$6:$B$155,MATCH(D15,Items!$A$6:$A$155,0)),""))</f>
        <v/>
      </c>
      <c r="F15" s="5" t="n"/>
      <c r="G15" s="11">
        <f>IF(D15="","",IFERROR(INDEX(Items!$G$6:$G$155,MATCH(D15,Items!$A$6:$A$155,0)),""))</f>
        <v/>
      </c>
      <c r="H15" s="11">
        <f>IF(D15="","",N(F15)*N(G15))</f>
        <v/>
      </c>
    </row>
    <row r="16">
      <c r="A16" s="5" t="n"/>
      <c r="B16" s="5" t="n"/>
      <c r="C16" s="5" t="n"/>
      <c r="D16" s="5" t="n"/>
      <c r="E16" s="11">
        <f>IF(D16="","",IFERROR(INDEX(Items!$B$6:$B$155,MATCH(D16,Items!$A$6:$A$155,0)),""))</f>
        <v/>
      </c>
      <c r="F16" s="5" t="n"/>
      <c r="G16" s="11">
        <f>IF(D16="","",IFERROR(INDEX(Items!$G$6:$G$155,MATCH(D16,Items!$A$6:$A$155,0)),""))</f>
        <v/>
      </c>
      <c r="H16" s="11">
        <f>IF(D16="","",N(F16)*N(G16))</f>
        <v/>
      </c>
    </row>
    <row r="17">
      <c r="A17" s="5" t="n"/>
      <c r="B17" s="5" t="n"/>
      <c r="C17" s="5" t="n"/>
      <c r="D17" s="5" t="n"/>
      <c r="E17" s="11">
        <f>IF(D17="","",IFERROR(INDEX(Items!$B$6:$B$155,MATCH(D17,Items!$A$6:$A$155,0)),""))</f>
        <v/>
      </c>
      <c r="F17" s="5" t="n"/>
      <c r="G17" s="11">
        <f>IF(D17="","",IFERROR(INDEX(Items!$G$6:$G$155,MATCH(D17,Items!$A$6:$A$155,0)),""))</f>
        <v/>
      </c>
      <c r="H17" s="11">
        <f>IF(D17="","",N(F17)*N(G17))</f>
        <v/>
      </c>
    </row>
    <row r="18">
      <c r="A18" s="5" t="n"/>
      <c r="B18" s="5" t="n"/>
      <c r="C18" s="5" t="n"/>
      <c r="D18" s="5" t="n"/>
      <c r="E18" s="11">
        <f>IF(D18="","",IFERROR(INDEX(Items!$B$6:$B$155,MATCH(D18,Items!$A$6:$A$155,0)),""))</f>
        <v/>
      </c>
      <c r="F18" s="5" t="n"/>
      <c r="G18" s="11">
        <f>IF(D18="","",IFERROR(INDEX(Items!$G$6:$G$155,MATCH(D18,Items!$A$6:$A$155,0)),""))</f>
        <v/>
      </c>
      <c r="H18" s="11">
        <f>IF(D18="","",N(F18)*N(G18))</f>
        <v/>
      </c>
    </row>
    <row r="19">
      <c r="A19" s="5" t="n"/>
      <c r="B19" s="5" t="n"/>
      <c r="C19" s="5" t="n"/>
      <c r="D19" s="5" t="n"/>
      <c r="E19" s="11">
        <f>IF(D19="","",IFERROR(INDEX(Items!$B$6:$B$155,MATCH(D19,Items!$A$6:$A$155,0)),""))</f>
        <v/>
      </c>
      <c r="F19" s="5" t="n"/>
      <c r="G19" s="11">
        <f>IF(D19="","",IFERROR(INDEX(Items!$G$6:$G$155,MATCH(D19,Items!$A$6:$A$155,0)),""))</f>
        <v/>
      </c>
      <c r="H19" s="11">
        <f>IF(D19="","",N(F19)*N(G19))</f>
        <v/>
      </c>
    </row>
    <row r="20">
      <c r="A20" s="5" t="n"/>
      <c r="B20" s="5" t="n"/>
      <c r="C20" s="5" t="n"/>
      <c r="D20" s="5" t="n"/>
      <c r="E20" s="11">
        <f>IF(D20="","",IFERROR(INDEX(Items!$B$6:$B$155,MATCH(D20,Items!$A$6:$A$155,0)),""))</f>
        <v/>
      </c>
      <c r="F20" s="5" t="n"/>
      <c r="G20" s="11">
        <f>IF(D20="","",IFERROR(INDEX(Items!$G$6:$G$155,MATCH(D20,Items!$A$6:$A$155,0)),""))</f>
        <v/>
      </c>
      <c r="H20" s="11">
        <f>IF(D20="","",N(F20)*N(G20))</f>
        <v/>
      </c>
    </row>
    <row r="21">
      <c r="A21" s="5" t="n"/>
      <c r="B21" s="5" t="n"/>
      <c r="C21" s="5" t="n"/>
      <c r="D21" s="5" t="n"/>
      <c r="E21" s="11">
        <f>IF(D21="","",IFERROR(INDEX(Items!$B$6:$B$155,MATCH(D21,Items!$A$6:$A$155,0)),""))</f>
        <v/>
      </c>
      <c r="F21" s="5" t="n"/>
      <c r="G21" s="11">
        <f>IF(D21="","",IFERROR(INDEX(Items!$G$6:$G$155,MATCH(D21,Items!$A$6:$A$155,0)),""))</f>
        <v/>
      </c>
      <c r="H21" s="11">
        <f>IF(D21="","",N(F21)*N(G21))</f>
        <v/>
      </c>
    </row>
    <row r="22">
      <c r="A22" s="5" t="n"/>
      <c r="B22" s="5" t="n"/>
      <c r="C22" s="5" t="n"/>
      <c r="D22" s="5" t="n"/>
      <c r="E22" s="11">
        <f>IF(D22="","",IFERROR(INDEX(Items!$B$6:$B$155,MATCH(D22,Items!$A$6:$A$155,0)),""))</f>
        <v/>
      </c>
      <c r="F22" s="5" t="n"/>
      <c r="G22" s="11">
        <f>IF(D22="","",IFERROR(INDEX(Items!$G$6:$G$155,MATCH(D22,Items!$A$6:$A$155,0)),""))</f>
        <v/>
      </c>
      <c r="H22" s="11">
        <f>IF(D22="","",N(F22)*N(G22))</f>
        <v/>
      </c>
    </row>
    <row r="23">
      <c r="A23" s="5" t="n"/>
      <c r="B23" s="5" t="n"/>
      <c r="C23" s="5" t="n"/>
      <c r="D23" s="5" t="n"/>
      <c r="E23" s="11">
        <f>IF(D23="","",IFERROR(INDEX(Items!$B$6:$B$155,MATCH(D23,Items!$A$6:$A$155,0)),""))</f>
        <v/>
      </c>
      <c r="F23" s="5" t="n"/>
      <c r="G23" s="11">
        <f>IF(D23="","",IFERROR(INDEX(Items!$G$6:$G$155,MATCH(D23,Items!$A$6:$A$155,0)),""))</f>
        <v/>
      </c>
      <c r="H23" s="11">
        <f>IF(D23="","",N(F23)*N(G23))</f>
        <v/>
      </c>
    </row>
    <row r="24">
      <c r="A24" s="5" t="n"/>
      <c r="B24" s="5" t="n"/>
      <c r="C24" s="5" t="n"/>
      <c r="D24" s="5" t="n"/>
      <c r="E24" s="11">
        <f>IF(D24="","",IFERROR(INDEX(Items!$B$6:$B$155,MATCH(D24,Items!$A$6:$A$155,0)),""))</f>
        <v/>
      </c>
      <c r="F24" s="5" t="n"/>
      <c r="G24" s="11">
        <f>IF(D24="","",IFERROR(INDEX(Items!$G$6:$G$155,MATCH(D24,Items!$A$6:$A$155,0)),""))</f>
        <v/>
      </c>
      <c r="H24" s="11">
        <f>IF(D24="","",N(F24)*N(G24))</f>
        <v/>
      </c>
    </row>
    <row r="25">
      <c r="A25" s="5" t="n"/>
      <c r="B25" s="5" t="n"/>
      <c r="C25" s="5" t="n"/>
      <c r="D25" s="5" t="n"/>
      <c r="E25" s="11">
        <f>IF(D25="","",IFERROR(INDEX(Items!$B$6:$B$155,MATCH(D25,Items!$A$6:$A$155,0)),""))</f>
        <v/>
      </c>
      <c r="F25" s="5" t="n"/>
      <c r="G25" s="11">
        <f>IF(D25="","",IFERROR(INDEX(Items!$G$6:$G$155,MATCH(D25,Items!$A$6:$A$155,0)),""))</f>
        <v/>
      </c>
      <c r="H25" s="11">
        <f>IF(D25="","",N(F25)*N(G25))</f>
        <v/>
      </c>
    </row>
    <row r="26">
      <c r="A26" s="5" t="n"/>
      <c r="B26" s="5" t="n"/>
      <c r="C26" s="5" t="n"/>
      <c r="D26" s="5" t="n"/>
      <c r="E26" s="11">
        <f>IF(D26="","",IFERROR(INDEX(Items!$B$6:$B$155,MATCH(D26,Items!$A$6:$A$155,0)),""))</f>
        <v/>
      </c>
      <c r="F26" s="5" t="n"/>
      <c r="G26" s="11">
        <f>IF(D26="","",IFERROR(INDEX(Items!$G$6:$G$155,MATCH(D26,Items!$A$6:$A$155,0)),""))</f>
        <v/>
      </c>
      <c r="H26" s="11">
        <f>IF(D26="","",N(F26)*N(G26))</f>
        <v/>
      </c>
    </row>
    <row r="27">
      <c r="A27" s="5" t="n"/>
      <c r="B27" s="5" t="n"/>
      <c r="C27" s="5" t="n"/>
      <c r="D27" s="5" t="n"/>
      <c r="E27" s="11">
        <f>IF(D27="","",IFERROR(INDEX(Items!$B$6:$B$155,MATCH(D27,Items!$A$6:$A$155,0)),""))</f>
        <v/>
      </c>
      <c r="F27" s="5" t="n"/>
      <c r="G27" s="11">
        <f>IF(D27="","",IFERROR(INDEX(Items!$G$6:$G$155,MATCH(D27,Items!$A$6:$A$155,0)),""))</f>
        <v/>
      </c>
      <c r="H27" s="11">
        <f>IF(D27="","",N(F27)*N(G27))</f>
        <v/>
      </c>
    </row>
    <row r="28">
      <c r="A28" s="5" t="n"/>
      <c r="B28" s="5" t="n"/>
      <c r="C28" s="5" t="n"/>
      <c r="D28" s="5" t="n"/>
      <c r="E28" s="11">
        <f>IF(D28="","",IFERROR(INDEX(Items!$B$6:$B$155,MATCH(D28,Items!$A$6:$A$155,0)),""))</f>
        <v/>
      </c>
      <c r="F28" s="5" t="n"/>
      <c r="G28" s="11">
        <f>IF(D28="","",IFERROR(INDEX(Items!$G$6:$G$155,MATCH(D28,Items!$A$6:$A$155,0)),""))</f>
        <v/>
      </c>
      <c r="H28" s="11">
        <f>IF(D28="","",N(F28)*N(G28))</f>
        <v/>
      </c>
    </row>
    <row r="29">
      <c r="A29" s="5" t="n"/>
      <c r="B29" s="5" t="n"/>
      <c r="C29" s="5" t="n"/>
      <c r="D29" s="5" t="n"/>
      <c r="E29" s="11">
        <f>IF(D29="","",IFERROR(INDEX(Items!$B$6:$B$155,MATCH(D29,Items!$A$6:$A$155,0)),""))</f>
        <v/>
      </c>
      <c r="F29" s="5" t="n"/>
      <c r="G29" s="11">
        <f>IF(D29="","",IFERROR(INDEX(Items!$G$6:$G$155,MATCH(D29,Items!$A$6:$A$155,0)),""))</f>
        <v/>
      </c>
      <c r="H29" s="11">
        <f>IF(D29="","",N(F29)*N(G29))</f>
        <v/>
      </c>
    </row>
    <row r="30">
      <c r="A30" s="5" t="n"/>
      <c r="B30" s="5" t="n"/>
      <c r="C30" s="5" t="n"/>
      <c r="D30" s="5" t="n"/>
      <c r="E30" s="11">
        <f>IF(D30="","",IFERROR(INDEX(Items!$B$6:$B$155,MATCH(D30,Items!$A$6:$A$155,0)),""))</f>
        <v/>
      </c>
      <c r="F30" s="5" t="n"/>
      <c r="G30" s="11">
        <f>IF(D30="","",IFERROR(INDEX(Items!$G$6:$G$155,MATCH(D30,Items!$A$6:$A$155,0)),""))</f>
        <v/>
      </c>
      <c r="H30" s="11">
        <f>IF(D30="","",N(F30)*N(G30))</f>
        <v/>
      </c>
    </row>
    <row r="31">
      <c r="A31" s="5" t="n"/>
      <c r="B31" s="5" t="n"/>
      <c r="C31" s="5" t="n"/>
      <c r="D31" s="5" t="n"/>
      <c r="E31" s="11">
        <f>IF(D31="","",IFERROR(INDEX(Items!$B$6:$B$155,MATCH(D31,Items!$A$6:$A$155,0)),""))</f>
        <v/>
      </c>
      <c r="F31" s="5" t="n"/>
      <c r="G31" s="11">
        <f>IF(D31="","",IFERROR(INDEX(Items!$G$6:$G$155,MATCH(D31,Items!$A$6:$A$155,0)),""))</f>
        <v/>
      </c>
      <c r="H31" s="11">
        <f>IF(D31="","",N(F31)*N(G31))</f>
        <v/>
      </c>
    </row>
    <row r="32">
      <c r="A32" s="5" t="n"/>
      <c r="B32" s="5" t="n"/>
      <c r="C32" s="5" t="n"/>
      <c r="D32" s="5" t="n"/>
      <c r="E32" s="11">
        <f>IF(D32="","",IFERROR(INDEX(Items!$B$6:$B$155,MATCH(D32,Items!$A$6:$A$155,0)),""))</f>
        <v/>
      </c>
      <c r="F32" s="5" t="n"/>
      <c r="G32" s="11">
        <f>IF(D32="","",IFERROR(INDEX(Items!$G$6:$G$155,MATCH(D32,Items!$A$6:$A$155,0)),""))</f>
        <v/>
      </c>
      <c r="H32" s="11">
        <f>IF(D32="","",N(F32)*N(G32))</f>
        <v/>
      </c>
    </row>
    <row r="33">
      <c r="A33" s="5" t="n"/>
      <c r="B33" s="5" t="n"/>
      <c r="C33" s="5" t="n"/>
      <c r="D33" s="5" t="n"/>
      <c r="E33" s="11">
        <f>IF(D33="","",IFERROR(INDEX(Items!$B$6:$B$155,MATCH(D33,Items!$A$6:$A$155,0)),""))</f>
        <v/>
      </c>
      <c r="F33" s="5" t="n"/>
      <c r="G33" s="11">
        <f>IF(D33="","",IFERROR(INDEX(Items!$G$6:$G$155,MATCH(D33,Items!$A$6:$A$155,0)),""))</f>
        <v/>
      </c>
      <c r="H33" s="11">
        <f>IF(D33="","",N(F33)*N(G33))</f>
        <v/>
      </c>
    </row>
    <row r="34">
      <c r="A34" s="5" t="n"/>
      <c r="B34" s="5" t="n"/>
      <c r="C34" s="5" t="n"/>
      <c r="D34" s="5" t="n"/>
      <c r="E34" s="11">
        <f>IF(D34="","",IFERROR(INDEX(Items!$B$6:$B$155,MATCH(D34,Items!$A$6:$A$155,0)),""))</f>
        <v/>
      </c>
      <c r="F34" s="5" t="n"/>
      <c r="G34" s="11">
        <f>IF(D34="","",IFERROR(INDEX(Items!$G$6:$G$155,MATCH(D34,Items!$A$6:$A$155,0)),""))</f>
        <v/>
      </c>
      <c r="H34" s="11">
        <f>IF(D34="","",N(F34)*N(G34))</f>
        <v/>
      </c>
    </row>
    <row r="35">
      <c r="A35" s="5" t="n"/>
      <c r="B35" s="5" t="n"/>
      <c r="C35" s="5" t="n"/>
      <c r="D35" s="5" t="n"/>
      <c r="E35" s="11">
        <f>IF(D35="","",IFERROR(INDEX(Items!$B$6:$B$155,MATCH(D35,Items!$A$6:$A$155,0)),""))</f>
        <v/>
      </c>
      <c r="F35" s="5" t="n"/>
      <c r="G35" s="11">
        <f>IF(D35="","",IFERROR(INDEX(Items!$G$6:$G$155,MATCH(D35,Items!$A$6:$A$155,0)),""))</f>
        <v/>
      </c>
      <c r="H35" s="11">
        <f>IF(D35="","",N(F35)*N(G35))</f>
        <v/>
      </c>
    </row>
    <row r="36">
      <c r="A36" s="5" t="n"/>
      <c r="B36" s="5" t="n"/>
      <c r="C36" s="5" t="n"/>
      <c r="D36" s="5" t="n"/>
      <c r="E36" s="11">
        <f>IF(D36="","",IFERROR(INDEX(Items!$B$6:$B$155,MATCH(D36,Items!$A$6:$A$155,0)),""))</f>
        <v/>
      </c>
      <c r="F36" s="5" t="n"/>
      <c r="G36" s="11">
        <f>IF(D36="","",IFERROR(INDEX(Items!$G$6:$G$155,MATCH(D36,Items!$A$6:$A$155,0)),""))</f>
        <v/>
      </c>
      <c r="H36" s="11">
        <f>IF(D36="","",N(F36)*N(G36))</f>
        <v/>
      </c>
    </row>
    <row r="37">
      <c r="A37" s="5" t="n"/>
      <c r="B37" s="5" t="n"/>
      <c r="C37" s="5" t="n"/>
      <c r="D37" s="5" t="n"/>
      <c r="E37" s="11">
        <f>IF(D37="","",IFERROR(INDEX(Items!$B$6:$B$155,MATCH(D37,Items!$A$6:$A$155,0)),""))</f>
        <v/>
      </c>
      <c r="F37" s="5" t="n"/>
      <c r="G37" s="11">
        <f>IF(D37="","",IFERROR(INDEX(Items!$G$6:$G$155,MATCH(D37,Items!$A$6:$A$155,0)),""))</f>
        <v/>
      </c>
      <c r="H37" s="11">
        <f>IF(D37="","",N(F37)*N(G37))</f>
        <v/>
      </c>
    </row>
    <row r="38">
      <c r="A38" s="5" t="n"/>
      <c r="B38" s="5" t="n"/>
      <c r="C38" s="5" t="n"/>
      <c r="D38" s="5" t="n"/>
      <c r="E38" s="11">
        <f>IF(D38="","",IFERROR(INDEX(Items!$B$6:$B$155,MATCH(D38,Items!$A$6:$A$155,0)),""))</f>
        <v/>
      </c>
      <c r="F38" s="5" t="n"/>
      <c r="G38" s="11">
        <f>IF(D38="","",IFERROR(INDEX(Items!$G$6:$G$155,MATCH(D38,Items!$A$6:$A$155,0)),""))</f>
        <v/>
      </c>
      <c r="H38" s="11">
        <f>IF(D38="","",N(F38)*N(G38))</f>
        <v/>
      </c>
    </row>
    <row r="39">
      <c r="A39" s="5" t="n"/>
      <c r="B39" s="5" t="n"/>
      <c r="C39" s="5" t="n"/>
      <c r="D39" s="5" t="n"/>
      <c r="E39" s="11">
        <f>IF(D39="","",IFERROR(INDEX(Items!$B$6:$B$155,MATCH(D39,Items!$A$6:$A$155,0)),""))</f>
        <v/>
      </c>
      <c r="F39" s="5" t="n"/>
      <c r="G39" s="11">
        <f>IF(D39="","",IFERROR(INDEX(Items!$G$6:$G$155,MATCH(D39,Items!$A$6:$A$155,0)),""))</f>
        <v/>
      </c>
      <c r="H39" s="11">
        <f>IF(D39="","",N(F39)*N(G39))</f>
        <v/>
      </c>
    </row>
    <row r="40">
      <c r="A40" s="5" t="n"/>
      <c r="B40" s="5" t="n"/>
      <c r="C40" s="5" t="n"/>
      <c r="D40" s="5" t="n"/>
      <c r="E40" s="11">
        <f>IF(D40="","",IFERROR(INDEX(Items!$B$6:$B$155,MATCH(D40,Items!$A$6:$A$155,0)),""))</f>
        <v/>
      </c>
      <c r="F40" s="5" t="n"/>
      <c r="G40" s="11">
        <f>IF(D40="","",IFERROR(INDEX(Items!$G$6:$G$155,MATCH(D40,Items!$A$6:$A$155,0)),""))</f>
        <v/>
      </c>
      <c r="H40" s="11">
        <f>IF(D40="","",N(F40)*N(G40))</f>
        <v/>
      </c>
    </row>
    <row r="41">
      <c r="A41" s="5" t="n"/>
      <c r="B41" s="5" t="n"/>
      <c r="C41" s="5" t="n"/>
      <c r="D41" s="5" t="n"/>
      <c r="E41" s="11">
        <f>IF(D41="","",IFERROR(INDEX(Items!$B$6:$B$155,MATCH(D41,Items!$A$6:$A$155,0)),""))</f>
        <v/>
      </c>
      <c r="F41" s="5" t="n"/>
      <c r="G41" s="11">
        <f>IF(D41="","",IFERROR(INDEX(Items!$G$6:$G$155,MATCH(D41,Items!$A$6:$A$155,0)),""))</f>
        <v/>
      </c>
      <c r="H41" s="11">
        <f>IF(D41="","",N(F41)*N(G41))</f>
        <v/>
      </c>
    </row>
    <row r="42">
      <c r="A42" s="5" t="n"/>
      <c r="B42" s="5" t="n"/>
      <c r="C42" s="5" t="n"/>
      <c r="D42" s="5" t="n"/>
      <c r="E42" s="11">
        <f>IF(D42="","",IFERROR(INDEX(Items!$B$6:$B$155,MATCH(D42,Items!$A$6:$A$155,0)),""))</f>
        <v/>
      </c>
      <c r="F42" s="5" t="n"/>
      <c r="G42" s="11">
        <f>IF(D42="","",IFERROR(INDEX(Items!$G$6:$G$155,MATCH(D42,Items!$A$6:$A$155,0)),""))</f>
        <v/>
      </c>
      <c r="H42" s="11">
        <f>IF(D42="","",N(F42)*N(G42))</f>
        <v/>
      </c>
    </row>
    <row r="43">
      <c r="A43" s="5" t="n"/>
      <c r="B43" s="5" t="n"/>
      <c r="C43" s="5" t="n"/>
      <c r="D43" s="5" t="n"/>
      <c r="E43" s="11">
        <f>IF(D43="","",IFERROR(INDEX(Items!$B$6:$B$155,MATCH(D43,Items!$A$6:$A$155,0)),""))</f>
        <v/>
      </c>
      <c r="F43" s="5" t="n"/>
      <c r="G43" s="11">
        <f>IF(D43="","",IFERROR(INDEX(Items!$G$6:$G$155,MATCH(D43,Items!$A$6:$A$155,0)),""))</f>
        <v/>
      </c>
      <c r="H43" s="11">
        <f>IF(D43="","",N(F43)*N(G43))</f>
        <v/>
      </c>
    </row>
    <row r="44">
      <c r="A44" s="5" t="n"/>
      <c r="B44" s="5" t="n"/>
      <c r="C44" s="5" t="n"/>
      <c r="D44" s="5" t="n"/>
      <c r="E44" s="11">
        <f>IF(D44="","",IFERROR(INDEX(Items!$B$6:$B$155,MATCH(D44,Items!$A$6:$A$155,0)),""))</f>
        <v/>
      </c>
      <c r="F44" s="5" t="n"/>
      <c r="G44" s="11">
        <f>IF(D44="","",IFERROR(INDEX(Items!$G$6:$G$155,MATCH(D44,Items!$A$6:$A$155,0)),""))</f>
        <v/>
      </c>
      <c r="H44" s="11">
        <f>IF(D44="","",N(F44)*N(G44))</f>
        <v/>
      </c>
    </row>
    <row r="45">
      <c r="A45" s="5" t="n"/>
      <c r="B45" s="5" t="n"/>
      <c r="C45" s="5" t="n"/>
      <c r="D45" s="5" t="n"/>
      <c r="E45" s="11">
        <f>IF(D45="","",IFERROR(INDEX(Items!$B$6:$B$155,MATCH(D45,Items!$A$6:$A$155,0)),""))</f>
        <v/>
      </c>
      <c r="F45" s="5" t="n"/>
      <c r="G45" s="11">
        <f>IF(D45="","",IFERROR(INDEX(Items!$G$6:$G$155,MATCH(D45,Items!$A$6:$A$155,0)),""))</f>
        <v/>
      </c>
      <c r="H45" s="11">
        <f>IF(D45="","",N(F45)*N(G45))</f>
        <v/>
      </c>
    </row>
    <row r="46">
      <c r="A46" s="5" t="n"/>
      <c r="B46" s="5" t="n"/>
      <c r="C46" s="5" t="n"/>
      <c r="D46" s="5" t="n"/>
      <c r="E46" s="11">
        <f>IF(D46="","",IFERROR(INDEX(Items!$B$6:$B$155,MATCH(D46,Items!$A$6:$A$155,0)),""))</f>
        <v/>
      </c>
      <c r="F46" s="5" t="n"/>
      <c r="G46" s="11">
        <f>IF(D46="","",IFERROR(INDEX(Items!$G$6:$G$155,MATCH(D46,Items!$A$6:$A$155,0)),""))</f>
        <v/>
      </c>
      <c r="H46" s="11">
        <f>IF(D46="","",N(F46)*N(G46))</f>
        <v/>
      </c>
    </row>
    <row r="47">
      <c r="A47" s="5" t="n"/>
      <c r="B47" s="5" t="n"/>
      <c r="C47" s="5" t="n"/>
      <c r="D47" s="5" t="n"/>
      <c r="E47" s="11">
        <f>IF(D47="","",IFERROR(INDEX(Items!$B$6:$B$155,MATCH(D47,Items!$A$6:$A$155,0)),""))</f>
        <v/>
      </c>
      <c r="F47" s="5" t="n"/>
      <c r="G47" s="11">
        <f>IF(D47="","",IFERROR(INDEX(Items!$G$6:$G$155,MATCH(D47,Items!$A$6:$A$155,0)),""))</f>
        <v/>
      </c>
      <c r="H47" s="11">
        <f>IF(D47="","",N(F47)*N(G47))</f>
        <v/>
      </c>
    </row>
    <row r="48">
      <c r="A48" s="5" t="n"/>
      <c r="B48" s="5" t="n"/>
      <c r="C48" s="5" t="n"/>
      <c r="D48" s="5" t="n"/>
      <c r="E48" s="11">
        <f>IF(D48="","",IFERROR(INDEX(Items!$B$6:$B$155,MATCH(D48,Items!$A$6:$A$155,0)),""))</f>
        <v/>
      </c>
      <c r="F48" s="5" t="n"/>
      <c r="G48" s="11">
        <f>IF(D48="","",IFERROR(INDEX(Items!$G$6:$G$155,MATCH(D48,Items!$A$6:$A$155,0)),""))</f>
        <v/>
      </c>
      <c r="H48" s="11">
        <f>IF(D48="","",N(F48)*N(G48))</f>
        <v/>
      </c>
    </row>
    <row r="49">
      <c r="A49" s="5" t="n"/>
      <c r="B49" s="5" t="n"/>
      <c r="C49" s="5" t="n"/>
      <c r="D49" s="5" t="n"/>
      <c r="E49" s="11">
        <f>IF(D49="","",IFERROR(INDEX(Items!$B$6:$B$155,MATCH(D49,Items!$A$6:$A$155,0)),""))</f>
        <v/>
      </c>
      <c r="F49" s="5" t="n"/>
      <c r="G49" s="11">
        <f>IF(D49="","",IFERROR(INDEX(Items!$G$6:$G$155,MATCH(D49,Items!$A$6:$A$155,0)),""))</f>
        <v/>
      </c>
      <c r="H49" s="11">
        <f>IF(D49="","",N(F49)*N(G49))</f>
        <v/>
      </c>
    </row>
    <row r="50">
      <c r="A50" s="5" t="n"/>
      <c r="B50" s="5" t="n"/>
      <c r="C50" s="5" t="n"/>
      <c r="D50" s="5" t="n"/>
      <c r="E50" s="11">
        <f>IF(D50="","",IFERROR(INDEX(Items!$B$6:$B$155,MATCH(D50,Items!$A$6:$A$155,0)),""))</f>
        <v/>
      </c>
      <c r="F50" s="5" t="n"/>
      <c r="G50" s="11">
        <f>IF(D50="","",IFERROR(INDEX(Items!$G$6:$G$155,MATCH(D50,Items!$A$6:$A$155,0)),""))</f>
        <v/>
      </c>
      <c r="H50" s="11">
        <f>IF(D50="","",N(F50)*N(G50))</f>
        <v/>
      </c>
    </row>
    <row r="51">
      <c r="A51" s="5" t="n"/>
      <c r="B51" s="5" t="n"/>
      <c r="C51" s="5" t="n"/>
      <c r="D51" s="5" t="n"/>
      <c r="E51" s="11">
        <f>IF(D51="","",IFERROR(INDEX(Items!$B$6:$B$155,MATCH(D51,Items!$A$6:$A$155,0)),""))</f>
        <v/>
      </c>
      <c r="F51" s="5" t="n"/>
      <c r="G51" s="11">
        <f>IF(D51="","",IFERROR(INDEX(Items!$G$6:$G$155,MATCH(D51,Items!$A$6:$A$155,0)),""))</f>
        <v/>
      </c>
      <c r="H51" s="11">
        <f>IF(D51="","",N(F51)*N(G51))</f>
        <v/>
      </c>
    </row>
    <row r="52">
      <c r="A52" s="5" t="n"/>
      <c r="B52" s="5" t="n"/>
      <c r="C52" s="5" t="n"/>
      <c r="D52" s="5" t="n"/>
      <c r="E52" s="11">
        <f>IF(D52="","",IFERROR(INDEX(Items!$B$6:$B$155,MATCH(D52,Items!$A$6:$A$155,0)),""))</f>
        <v/>
      </c>
      <c r="F52" s="5" t="n"/>
      <c r="G52" s="11">
        <f>IF(D52="","",IFERROR(INDEX(Items!$G$6:$G$155,MATCH(D52,Items!$A$6:$A$155,0)),""))</f>
        <v/>
      </c>
      <c r="H52" s="11">
        <f>IF(D52="","",N(F52)*N(G52))</f>
        <v/>
      </c>
    </row>
    <row r="53">
      <c r="A53" s="5" t="n"/>
      <c r="B53" s="5" t="n"/>
      <c r="C53" s="5" t="n"/>
      <c r="D53" s="5" t="n"/>
      <c r="E53" s="11">
        <f>IF(D53="","",IFERROR(INDEX(Items!$B$6:$B$155,MATCH(D53,Items!$A$6:$A$155,0)),""))</f>
        <v/>
      </c>
      <c r="F53" s="5" t="n"/>
      <c r="G53" s="11">
        <f>IF(D53="","",IFERROR(INDEX(Items!$G$6:$G$155,MATCH(D53,Items!$A$6:$A$155,0)),""))</f>
        <v/>
      </c>
      <c r="H53" s="11">
        <f>IF(D53="","",N(F53)*N(G53))</f>
        <v/>
      </c>
    </row>
    <row r="54">
      <c r="A54" s="5" t="n"/>
      <c r="B54" s="5" t="n"/>
      <c r="C54" s="5" t="n"/>
      <c r="D54" s="5" t="n"/>
      <c r="E54" s="11">
        <f>IF(D54="","",IFERROR(INDEX(Items!$B$6:$B$155,MATCH(D54,Items!$A$6:$A$155,0)),""))</f>
        <v/>
      </c>
      <c r="F54" s="5" t="n"/>
      <c r="G54" s="11">
        <f>IF(D54="","",IFERROR(INDEX(Items!$G$6:$G$155,MATCH(D54,Items!$A$6:$A$155,0)),""))</f>
        <v/>
      </c>
      <c r="H54" s="11">
        <f>IF(D54="","",N(F54)*N(G54))</f>
        <v/>
      </c>
    </row>
    <row r="55">
      <c r="A55" s="5" t="n"/>
      <c r="B55" s="5" t="n"/>
      <c r="C55" s="5" t="n"/>
      <c r="D55" s="5" t="n"/>
      <c r="E55" s="11">
        <f>IF(D55="","",IFERROR(INDEX(Items!$B$6:$B$155,MATCH(D55,Items!$A$6:$A$155,0)),""))</f>
        <v/>
      </c>
      <c r="F55" s="5" t="n"/>
      <c r="G55" s="11">
        <f>IF(D55="","",IFERROR(INDEX(Items!$G$6:$G$155,MATCH(D55,Items!$A$6:$A$155,0)),""))</f>
        <v/>
      </c>
      <c r="H55" s="11">
        <f>IF(D55="","",N(F55)*N(G55))</f>
        <v/>
      </c>
    </row>
    <row r="56">
      <c r="A56" s="5" t="n"/>
      <c r="B56" s="5" t="n"/>
      <c r="C56" s="5" t="n"/>
      <c r="D56" s="5" t="n"/>
      <c r="E56" s="11">
        <f>IF(D56="","",IFERROR(INDEX(Items!$B$6:$B$155,MATCH(D56,Items!$A$6:$A$155,0)),""))</f>
        <v/>
      </c>
      <c r="F56" s="5" t="n"/>
      <c r="G56" s="11">
        <f>IF(D56="","",IFERROR(INDEX(Items!$G$6:$G$155,MATCH(D56,Items!$A$6:$A$155,0)),""))</f>
        <v/>
      </c>
      <c r="H56" s="11">
        <f>IF(D56="","",N(F56)*N(G56))</f>
        <v/>
      </c>
    </row>
    <row r="57">
      <c r="A57" s="5" t="n"/>
      <c r="B57" s="5" t="n"/>
      <c r="C57" s="5" t="n"/>
      <c r="D57" s="5" t="n"/>
      <c r="E57" s="11">
        <f>IF(D57="","",IFERROR(INDEX(Items!$B$6:$B$155,MATCH(D57,Items!$A$6:$A$155,0)),""))</f>
        <v/>
      </c>
      <c r="F57" s="5" t="n"/>
      <c r="G57" s="11">
        <f>IF(D57="","",IFERROR(INDEX(Items!$G$6:$G$155,MATCH(D57,Items!$A$6:$A$155,0)),""))</f>
        <v/>
      </c>
      <c r="H57" s="11">
        <f>IF(D57="","",N(F57)*N(G57))</f>
        <v/>
      </c>
    </row>
    <row r="58">
      <c r="A58" s="5" t="n"/>
      <c r="B58" s="5" t="n"/>
      <c r="C58" s="5" t="n"/>
      <c r="D58" s="5" t="n"/>
      <c r="E58" s="11">
        <f>IF(D58="","",IFERROR(INDEX(Items!$B$6:$B$155,MATCH(D58,Items!$A$6:$A$155,0)),""))</f>
        <v/>
      </c>
      <c r="F58" s="5" t="n"/>
      <c r="G58" s="11">
        <f>IF(D58="","",IFERROR(INDEX(Items!$G$6:$G$155,MATCH(D58,Items!$A$6:$A$155,0)),""))</f>
        <v/>
      </c>
      <c r="H58" s="11">
        <f>IF(D58="","",N(F58)*N(G58))</f>
        <v/>
      </c>
    </row>
    <row r="59">
      <c r="A59" s="5" t="n"/>
      <c r="B59" s="5" t="n"/>
      <c r="C59" s="5" t="n"/>
      <c r="D59" s="5" t="n"/>
      <c r="E59" s="11">
        <f>IF(D59="","",IFERROR(INDEX(Items!$B$6:$B$155,MATCH(D59,Items!$A$6:$A$155,0)),""))</f>
        <v/>
      </c>
      <c r="F59" s="5" t="n"/>
      <c r="G59" s="11">
        <f>IF(D59="","",IFERROR(INDEX(Items!$G$6:$G$155,MATCH(D59,Items!$A$6:$A$155,0)),""))</f>
        <v/>
      </c>
      <c r="H59" s="11">
        <f>IF(D59="","",N(F59)*N(G59))</f>
        <v/>
      </c>
    </row>
    <row r="60">
      <c r="A60" s="5" t="n"/>
      <c r="B60" s="5" t="n"/>
      <c r="C60" s="5" t="n"/>
      <c r="D60" s="5" t="n"/>
      <c r="E60" s="11">
        <f>IF(D60="","",IFERROR(INDEX(Items!$B$6:$B$155,MATCH(D60,Items!$A$6:$A$155,0)),""))</f>
        <v/>
      </c>
      <c r="F60" s="5" t="n"/>
      <c r="G60" s="11">
        <f>IF(D60="","",IFERROR(INDEX(Items!$G$6:$G$155,MATCH(D60,Items!$A$6:$A$155,0)),""))</f>
        <v/>
      </c>
      <c r="H60" s="11">
        <f>IF(D60="","",N(F60)*N(G60))</f>
        <v/>
      </c>
    </row>
    <row r="61">
      <c r="A61" s="5" t="n"/>
      <c r="B61" s="5" t="n"/>
      <c r="C61" s="5" t="n"/>
      <c r="D61" s="5" t="n"/>
      <c r="E61" s="11">
        <f>IF(D61="","",IFERROR(INDEX(Items!$B$6:$B$155,MATCH(D61,Items!$A$6:$A$155,0)),""))</f>
        <v/>
      </c>
      <c r="F61" s="5" t="n"/>
      <c r="G61" s="11">
        <f>IF(D61="","",IFERROR(INDEX(Items!$G$6:$G$155,MATCH(D61,Items!$A$6:$A$155,0)),""))</f>
        <v/>
      </c>
      <c r="H61" s="11">
        <f>IF(D61="","",N(F61)*N(G61))</f>
        <v/>
      </c>
    </row>
    <row r="62">
      <c r="A62" s="5" t="n"/>
      <c r="B62" s="5" t="n"/>
      <c r="C62" s="5" t="n"/>
      <c r="D62" s="5" t="n"/>
      <c r="E62" s="11">
        <f>IF(D62="","",IFERROR(INDEX(Items!$B$6:$B$155,MATCH(D62,Items!$A$6:$A$155,0)),""))</f>
        <v/>
      </c>
      <c r="F62" s="5" t="n"/>
      <c r="G62" s="11">
        <f>IF(D62="","",IFERROR(INDEX(Items!$G$6:$G$155,MATCH(D62,Items!$A$6:$A$155,0)),""))</f>
        <v/>
      </c>
      <c r="H62" s="11">
        <f>IF(D62="","",N(F62)*N(G62))</f>
        <v/>
      </c>
    </row>
    <row r="63">
      <c r="A63" s="5" t="n"/>
      <c r="B63" s="5" t="n"/>
      <c r="C63" s="5" t="n"/>
      <c r="D63" s="5" t="n"/>
      <c r="E63" s="11">
        <f>IF(D63="","",IFERROR(INDEX(Items!$B$6:$B$155,MATCH(D63,Items!$A$6:$A$155,0)),""))</f>
        <v/>
      </c>
      <c r="F63" s="5" t="n"/>
      <c r="G63" s="11">
        <f>IF(D63="","",IFERROR(INDEX(Items!$G$6:$G$155,MATCH(D63,Items!$A$6:$A$155,0)),""))</f>
        <v/>
      </c>
      <c r="H63" s="11">
        <f>IF(D63="","",N(F63)*N(G63))</f>
        <v/>
      </c>
    </row>
    <row r="64">
      <c r="A64" s="5" t="n"/>
      <c r="B64" s="5" t="n"/>
      <c r="C64" s="5" t="n"/>
      <c r="D64" s="5" t="n"/>
      <c r="E64" s="11">
        <f>IF(D64="","",IFERROR(INDEX(Items!$B$6:$B$155,MATCH(D64,Items!$A$6:$A$155,0)),""))</f>
        <v/>
      </c>
      <c r="F64" s="5" t="n"/>
      <c r="G64" s="11">
        <f>IF(D64="","",IFERROR(INDEX(Items!$G$6:$G$155,MATCH(D64,Items!$A$6:$A$155,0)),""))</f>
        <v/>
      </c>
      <c r="H64" s="11">
        <f>IF(D64="","",N(F64)*N(G64))</f>
        <v/>
      </c>
    </row>
    <row r="65">
      <c r="A65" s="5" t="n"/>
      <c r="B65" s="5" t="n"/>
      <c r="C65" s="5" t="n"/>
      <c r="D65" s="5" t="n"/>
      <c r="E65" s="11">
        <f>IF(D65="","",IFERROR(INDEX(Items!$B$6:$B$155,MATCH(D65,Items!$A$6:$A$155,0)),""))</f>
        <v/>
      </c>
      <c r="F65" s="5" t="n"/>
      <c r="G65" s="11">
        <f>IF(D65="","",IFERROR(INDEX(Items!$G$6:$G$155,MATCH(D65,Items!$A$6:$A$155,0)),""))</f>
        <v/>
      </c>
      <c r="H65" s="11">
        <f>IF(D65="","",N(F65)*N(G65))</f>
        <v/>
      </c>
    </row>
    <row r="66">
      <c r="A66" s="5" t="n"/>
      <c r="B66" s="5" t="n"/>
      <c r="C66" s="5" t="n"/>
      <c r="D66" s="5" t="n"/>
      <c r="E66" s="11">
        <f>IF(D66="","",IFERROR(INDEX(Items!$B$6:$B$155,MATCH(D66,Items!$A$6:$A$155,0)),""))</f>
        <v/>
      </c>
      <c r="F66" s="5" t="n"/>
      <c r="G66" s="11">
        <f>IF(D66="","",IFERROR(INDEX(Items!$G$6:$G$155,MATCH(D66,Items!$A$6:$A$155,0)),""))</f>
        <v/>
      </c>
      <c r="H66" s="11">
        <f>IF(D66="","",N(F66)*N(G66))</f>
        <v/>
      </c>
    </row>
    <row r="67">
      <c r="A67" s="5" t="n"/>
      <c r="B67" s="5" t="n"/>
      <c r="C67" s="5" t="n"/>
      <c r="D67" s="5" t="n"/>
      <c r="E67" s="11">
        <f>IF(D67="","",IFERROR(INDEX(Items!$B$6:$B$155,MATCH(D67,Items!$A$6:$A$155,0)),""))</f>
        <v/>
      </c>
      <c r="F67" s="5" t="n"/>
      <c r="G67" s="11">
        <f>IF(D67="","",IFERROR(INDEX(Items!$G$6:$G$155,MATCH(D67,Items!$A$6:$A$155,0)),""))</f>
        <v/>
      </c>
      <c r="H67" s="11">
        <f>IF(D67="","",N(F67)*N(G67))</f>
        <v/>
      </c>
    </row>
    <row r="68">
      <c r="A68" s="5" t="n"/>
      <c r="B68" s="5" t="n"/>
      <c r="C68" s="5" t="n"/>
      <c r="D68" s="5" t="n"/>
      <c r="E68" s="11">
        <f>IF(D68="","",IFERROR(INDEX(Items!$B$6:$B$155,MATCH(D68,Items!$A$6:$A$155,0)),""))</f>
        <v/>
      </c>
      <c r="F68" s="5" t="n"/>
      <c r="G68" s="11">
        <f>IF(D68="","",IFERROR(INDEX(Items!$G$6:$G$155,MATCH(D68,Items!$A$6:$A$155,0)),""))</f>
        <v/>
      </c>
      <c r="H68" s="11">
        <f>IF(D68="","",N(F68)*N(G68))</f>
        <v/>
      </c>
    </row>
    <row r="69">
      <c r="A69" s="5" t="n"/>
      <c r="B69" s="5" t="n"/>
      <c r="C69" s="5" t="n"/>
      <c r="D69" s="5" t="n"/>
      <c r="E69" s="11">
        <f>IF(D69="","",IFERROR(INDEX(Items!$B$6:$B$155,MATCH(D69,Items!$A$6:$A$155,0)),""))</f>
        <v/>
      </c>
      <c r="F69" s="5" t="n"/>
      <c r="G69" s="11">
        <f>IF(D69="","",IFERROR(INDEX(Items!$G$6:$G$155,MATCH(D69,Items!$A$6:$A$155,0)),""))</f>
        <v/>
      </c>
      <c r="H69" s="11">
        <f>IF(D69="","",N(F69)*N(G69))</f>
        <v/>
      </c>
    </row>
    <row r="70">
      <c r="A70" s="5" t="n"/>
      <c r="B70" s="5" t="n"/>
      <c r="C70" s="5" t="n"/>
      <c r="D70" s="5" t="n"/>
      <c r="E70" s="11">
        <f>IF(D70="","",IFERROR(INDEX(Items!$B$6:$B$155,MATCH(D70,Items!$A$6:$A$155,0)),""))</f>
        <v/>
      </c>
      <c r="F70" s="5" t="n"/>
      <c r="G70" s="11">
        <f>IF(D70="","",IFERROR(INDEX(Items!$G$6:$G$155,MATCH(D70,Items!$A$6:$A$155,0)),""))</f>
        <v/>
      </c>
      <c r="H70" s="11">
        <f>IF(D70="","",N(F70)*N(G70))</f>
        <v/>
      </c>
    </row>
    <row r="71">
      <c r="A71" s="5" t="n"/>
      <c r="B71" s="5" t="n"/>
      <c r="C71" s="5" t="n"/>
      <c r="D71" s="5" t="n"/>
      <c r="E71" s="11">
        <f>IF(D71="","",IFERROR(INDEX(Items!$B$6:$B$155,MATCH(D71,Items!$A$6:$A$155,0)),""))</f>
        <v/>
      </c>
      <c r="F71" s="5" t="n"/>
      <c r="G71" s="11">
        <f>IF(D71="","",IFERROR(INDEX(Items!$G$6:$G$155,MATCH(D71,Items!$A$6:$A$155,0)),""))</f>
        <v/>
      </c>
      <c r="H71" s="11">
        <f>IF(D71="","",N(F71)*N(G71))</f>
        <v/>
      </c>
    </row>
    <row r="72">
      <c r="A72" s="5" t="n"/>
      <c r="B72" s="5" t="n"/>
      <c r="C72" s="5" t="n"/>
      <c r="D72" s="5" t="n"/>
      <c r="E72" s="11">
        <f>IF(D72="","",IFERROR(INDEX(Items!$B$6:$B$155,MATCH(D72,Items!$A$6:$A$155,0)),""))</f>
        <v/>
      </c>
      <c r="F72" s="5" t="n"/>
      <c r="G72" s="11">
        <f>IF(D72="","",IFERROR(INDEX(Items!$G$6:$G$155,MATCH(D72,Items!$A$6:$A$155,0)),""))</f>
        <v/>
      </c>
      <c r="H72" s="11">
        <f>IF(D72="","",N(F72)*N(G72))</f>
        <v/>
      </c>
    </row>
    <row r="73">
      <c r="A73" s="5" t="n"/>
      <c r="B73" s="5" t="n"/>
      <c r="C73" s="5" t="n"/>
      <c r="D73" s="5" t="n"/>
      <c r="E73" s="11">
        <f>IF(D73="","",IFERROR(INDEX(Items!$B$6:$B$155,MATCH(D73,Items!$A$6:$A$155,0)),""))</f>
        <v/>
      </c>
      <c r="F73" s="5" t="n"/>
      <c r="G73" s="11">
        <f>IF(D73="","",IFERROR(INDEX(Items!$G$6:$G$155,MATCH(D73,Items!$A$6:$A$155,0)),""))</f>
        <v/>
      </c>
      <c r="H73" s="11">
        <f>IF(D73="","",N(F73)*N(G73))</f>
        <v/>
      </c>
    </row>
    <row r="74">
      <c r="A74" s="5" t="n"/>
      <c r="B74" s="5" t="n"/>
      <c r="C74" s="5" t="n"/>
      <c r="D74" s="5" t="n"/>
      <c r="E74" s="11">
        <f>IF(D74="","",IFERROR(INDEX(Items!$B$6:$B$155,MATCH(D74,Items!$A$6:$A$155,0)),""))</f>
        <v/>
      </c>
      <c r="F74" s="5" t="n"/>
      <c r="G74" s="11">
        <f>IF(D74="","",IFERROR(INDEX(Items!$G$6:$G$155,MATCH(D74,Items!$A$6:$A$155,0)),""))</f>
        <v/>
      </c>
      <c r="H74" s="11">
        <f>IF(D74="","",N(F74)*N(G74))</f>
        <v/>
      </c>
    </row>
    <row r="75">
      <c r="A75" s="5" t="n"/>
      <c r="B75" s="5" t="n"/>
      <c r="C75" s="5" t="n"/>
      <c r="D75" s="5" t="n"/>
      <c r="E75" s="11">
        <f>IF(D75="","",IFERROR(INDEX(Items!$B$6:$B$155,MATCH(D75,Items!$A$6:$A$155,0)),""))</f>
        <v/>
      </c>
      <c r="F75" s="5" t="n"/>
      <c r="G75" s="11">
        <f>IF(D75="","",IFERROR(INDEX(Items!$G$6:$G$155,MATCH(D75,Items!$A$6:$A$155,0)),""))</f>
        <v/>
      </c>
      <c r="H75" s="11">
        <f>IF(D75="","",N(F75)*N(G75))</f>
        <v/>
      </c>
    </row>
    <row r="76">
      <c r="A76" s="5" t="n"/>
      <c r="B76" s="5" t="n"/>
      <c r="C76" s="5" t="n"/>
      <c r="D76" s="5" t="n"/>
      <c r="E76" s="11">
        <f>IF(D76="","",IFERROR(INDEX(Items!$B$6:$B$155,MATCH(D76,Items!$A$6:$A$155,0)),""))</f>
        <v/>
      </c>
      <c r="F76" s="5" t="n"/>
      <c r="G76" s="11">
        <f>IF(D76="","",IFERROR(INDEX(Items!$G$6:$G$155,MATCH(D76,Items!$A$6:$A$155,0)),""))</f>
        <v/>
      </c>
      <c r="H76" s="11">
        <f>IF(D76="","",N(F76)*N(G76))</f>
        <v/>
      </c>
    </row>
    <row r="77">
      <c r="A77" s="5" t="n"/>
      <c r="B77" s="5" t="n"/>
      <c r="C77" s="5" t="n"/>
      <c r="D77" s="5" t="n"/>
      <c r="E77" s="11">
        <f>IF(D77="","",IFERROR(INDEX(Items!$B$6:$B$155,MATCH(D77,Items!$A$6:$A$155,0)),""))</f>
        <v/>
      </c>
      <c r="F77" s="5" t="n"/>
      <c r="G77" s="11">
        <f>IF(D77="","",IFERROR(INDEX(Items!$G$6:$G$155,MATCH(D77,Items!$A$6:$A$155,0)),""))</f>
        <v/>
      </c>
      <c r="H77" s="11">
        <f>IF(D77="","",N(F77)*N(G77))</f>
        <v/>
      </c>
    </row>
    <row r="78">
      <c r="A78" s="5" t="n"/>
      <c r="B78" s="5" t="n"/>
      <c r="C78" s="5" t="n"/>
      <c r="D78" s="5" t="n"/>
      <c r="E78" s="11">
        <f>IF(D78="","",IFERROR(INDEX(Items!$B$6:$B$155,MATCH(D78,Items!$A$6:$A$155,0)),""))</f>
        <v/>
      </c>
      <c r="F78" s="5" t="n"/>
      <c r="G78" s="11">
        <f>IF(D78="","",IFERROR(INDEX(Items!$G$6:$G$155,MATCH(D78,Items!$A$6:$A$155,0)),""))</f>
        <v/>
      </c>
      <c r="H78" s="11">
        <f>IF(D78="","",N(F78)*N(G78))</f>
        <v/>
      </c>
    </row>
    <row r="79">
      <c r="A79" s="5" t="n"/>
      <c r="B79" s="5" t="n"/>
      <c r="C79" s="5" t="n"/>
      <c r="D79" s="5" t="n"/>
      <c r="E79" s="11">
        <f>IF(D79="","",IFERROR(INDEX(Items!$B$6:$B$155,MATCH(D79,Items!$A$6:$A$155,0)),""))</f>
        <v/>
      </c>
      <c r="F79" s="5" t="n"/>
      <c r="G79" s="11">
        <f>IF(D79="","",IFERROR(INDEX(Items!$G$6:$G$155,MATCH(D79,Items!$A$6:$A$155,0)),""))</f>
        <v/>
      </c>
      <c r="H79" s="11">
        <f>IF(D79="","",N(F79)*N(G79))</f>
        <v/>
      </c>
    </row>
    <row r="80">
      <c r="A80" s="5" t="n"/>
      <c r="B80" s="5" t="n"/>
      <c r="C80" s="5" t="n"/>
      <c r="D80" s="5" t="n"/>
      <c r="E80" s="11">
        <f>IF(D80="","",IFERROR(INDEX(Items!$B$6:$B$155,MATCH(D80,Items!$A$6:$A$155,0)),""))</f>
        <v/>
      </c>
      <c r="F80" s="5" t="n"/>
      <c r="G80" s="11">
        <f>IF(D80="","",IFERROR(INDEX(Items!$G$6:$G$155,MATCH(D80,Items!$A$6:$A$155,0)),""))</f>
        <v/>
      </c>
      <c r="H80" s="11">
        <f>IF(D80="","",N(F80)*N(G80))</f>
        <v/>
      </c>
    </row>
    <row r="81">
      <c r="A81" s="5" t="n"/>
      <c r="B81" s="5" t="n"/>
      <c r="C81" s="5" t="n"/>
      <c r="D81" s="5" t="n"/>
      <c r="E81" s="11">
        <f>IF(D81="","",IFERROR(INDEX(Items!$B$6:$B$155,MATCH(D81,Items!$A$6:$A$155,0)),""))</f>
        <v/>
      </c>
      <c r="F81" s="5" t="n"/>
      <c r="G81" s="11">
        <f>IF(D81="","",IFERROR(INDEX(Items!$G$6:$G$155,MATCH(D81,Items!$A$6:$A$155,0)),""))</f>
        <v/>
      </c>
      <c r="H81" s="11">
        <f>IF(D81="","",N(F81)*N(G81))</f>
        <v/>
      </c>
    </row>
    <row r="82">
      <c r="A82" s="5" t="n"/>
      <c r="B82" s="5" t="n"/>
      <c r="C82" s="5" t="n"/>
      <c r="D82" s="5" t="n"/>
      <c r="E82" s="11">
        <f>IF(D82="","",IFERROR(INDEX(Items!$B$6:$B$155,MATCH(D82,Items!$A$6:$A$155,0)),""))</f>
        <v/>
      </c>
      <c r="F82" s="5" t="n"/>
      <c r="G82" s="11">
        <f>IF(D82="","",IFERROR(INDEX(Items!$G$6:$G$155,MATCH(D82,Items!$A$6:$A$155,0)),""))</f>
        <v/>
      </c>
      <c r="H82" s="11">
        <f>IF(D82="","",N(F82)*N(G82))</f>
        <v/>
      </c>
    </row>
    <row r="83">
      <c r="A83" s="5" t="n"/>
      <c r="B83" s="5" t="n"/>
      <c r="C83" s="5" t="n"/>
      <c r="D83" s="5" t="n"/>
      <c r="E83" s="11">
        <f>IF(D83="","",IFERROR(INDEX(Items!$B$6:$B$155,MATCH(D83,Items!$A$6:$A$155,0)),""))</f>
        <v/>
      </c>
      <c r="F83" s="5" t="n"/>
      <c r="G83" s="11">
        <f>IF(D83="","",IFERROR(INDEX(Items!$G$6:$G$155,MATCH(D83,Items!$A$6:$A$155,0)),""))</f>
        <v/>
      </c>
      <c r="H83" s="11">
        <f>IF(D83="","",N(F83)*N(G83))</f>
        <v/>
      </c>
    </row>
    <row r="84">
      <c r="A84" s="5" t="n"/>
      <c r="B84" s="5" t="n"/>
      <c r="C84" s="5" t="n"/>
      <c r="D84" s="5" t="n"/>
      <c r="E84" s="11">
        <f>IF(D84="","",IFERROR(INDEX(Items!$B$6:$B$155,MATCH(D84,Items!$A$6:$A$155,0)),""))</f>
        <v/>
      </c>
      <c r="F84" s="5" t="n"/>
      <c r="G84" s="11">
        <f>IF(D84="","",IFERROR(INDEX(Items!$G$6:$G$155,MATCH(D84,Items!$A$6:$A$155,0)),""))</f>
        <v/>
      </c>
      <c r="H84" s="11">
        <f>IF(D84="","",N(F84)*N(G84))</f>
        <v/>
      </c>
    </row>
    <row r="85">
      <c r="A85" s="5" t="n"/>
      <c r="B85" s="5" t="n"/>
      <c r="C85" s="5" t="n"/>
      <c r="D85" s="5" t="n"/>
      <c r="E85" s="11">
        <f>IF(D85="","",IFERROR(INDEX(Items!$B$6:$B$155,MATCH(D85,Items!$A$6:$A$155,0)),""))</f>
        <v/>
      </c>
      <c r="F85" s="5" t="n"/>
      <c r="G85" s="11">
        <f>IF(D85="","",IFERROR(INDEX(Items!$G$6:$G$155,MATCH(D85,Items!$A$6:$A$155,0)),""))</f>
        <v/>
      </c>
      <c r="H85" s="11">
        <f>IF(D85="","",N(F85)*N(G85))</f>
        <v/>
      </c>
    </row>
    <row r="86">
      <c r="A86" s="5" t="n"/>
      <c r="B86" s="5" t="n"/>
      <c r="C86" s="5" t="n"/>
      <c r="D86" s="5" t="n"/>
      <c r="E86" s="11">
        <f>IF(D86="","",IFERROR(INDEX(Items!$B$6:$B$155,MATCH(D86,Items!$A$6:$A$155,0)),""))</f>
        <v/>
      </c>
      <c r="F86" s="5" t="n"/>
      <c r="G86" s="11">
        <f>IF(D86="","",IFERROR(INDEX(Items!$G$6:$G$155,MATCH(D86,Items!$A$6:$A$155,0)),""))</f>
        <v/>
      </c>
      <c r="H86" s="11">
        <f>IF(D86="","",N(F86)*N(G86))</f>
        <v/>
      </c>
    </row>
    <row r="87">
      <c r="A87" s="5" t="n"/>
      <c r="B87" s="5" t="n"/>
      <c r="C87" s="5" t="n"/>
      <c r="D87" s="5" t="n"/>
      <c r="E87" s="11">
        <f>IF(D87="","",IFERROR(INDEX(Items!$B$6:$B$155,MATCH(D87,Items!$A$6:$A$155,0)),""))</f>
        <v/>
      </c>
      <c r="F87" s="5" t="n"/>
      <c r="G87" s="11">
        <f>IF(D87="","",IFERROR(INDEX(Items!$G$6:$G$155,MATCH(D87,Items!$A$6:$A$155,0)),""))</f>
        <v/>
      </c>
      <c r="H87" s="11">
        <f>IF(D87="","",N(F87)*N(G87))</f>
        <v/>
      </c>
    </row>
    <row r="88">
      <c r="A88" s="5" t="n"/>
      <c r="B88" s="5" t="n"/>
      <c r="C88" s="5" t="n"/>
      <c r="D88" s="5" t="n"/>
      <c r="E88" s="11">
        <f>IF(D88="","",IFERROR(INDEX(Items!$B$6:$B$155,MATCH(D88,Items!$A$6:$A$155,0)),""))</f>
        <v/>
      </c>
      <c r="F88" s="5" t="n"/>
      <c r="G88" s="11">
        <f>IF(D88="","",IFERROR(INDEX(Items!$G$6:$G$155,MATCH(D88,Items!$A$6:$A$155,0)),""))</f>
        <v/>
      </c>
      <c r="H88" s="11">
        <f>IF(D88="","",N(F88)*N(G88))</f>
        <v/>
      </c>
    </row>
    <row r="89">
      <c r="A89" s="5" t="n"/>
      <c r="B89" s="5" t="n"/>
      <c r="C89" s="5" t="n"/>
      <c r="D89" s="5" t="n"/>
      <c r="E89" s="11">
        <f>IF(D89="","",IFERROR(INDEX(Items!$B$6:$B$155,MATCH(D89,Items!$A$6:$A$155,0)),""))</f>
        <v/>
      </c>
      <c r="F89" s="5" t="n"/>
      <c r="G89" s="11">
        <f>IF(D89="","",IFERROR(INDEX(Items!$G$6:$G$155,MATCH(D89,Items!$A$6:$A$155,0)),""))</f>
        <v/>
      </c>
      <c r="H89" s="11">
        <f>IF(D89="","",N(F89)*N(G89))</f>
        <v/>
      </c>
    </row>
    <row r="90">
      <c r="A90" s="5" t="n"/>
      <c r="B90" s="5" t="n"/>
      <c r="C90" s="5" t="n"/>
      <c r="D90" s="5" t="n"/>
      <c r="E90" s="11">
        <f>IF(D90="","",IFERROR(INDEX(Items!$B$6:$B$155,MATCH(D90,Items!$A$6:$A$155,0)),""))</f>
        <v/>
      </c>
      <c r="F90" s="5" t="n"/>
      <c r="G90" s="11">
        <f>IF(D90="","",IFERROR(INDEX(Items!$G$6:$G$155,MATCH(D90,Items!$A$6:$A$155,0)),""))</f>
        <v/>
      </c>
      <c r="H90" s="11">
        <f>IF(D90="","",N(F90)*N(G90))</f>
        <v/>
      </c>
    </row>
    <row r="91">
      <c r="A91" s="5" t="n"/>
      <c r="B91" s="5" t="n"/>
      <c r="C91" s="5" t="n"/>
      <c r="D91" s="5" t="n"/>
      <c r="E91" s="11">
        <f>IF(D91="","",IFERROR(INDEX(Items!$B$6:$B$155,MATCH(D91,Items!$A$6:$A$155,0)),""))</f>
        <v/>
      </c>
      <c r="F91" s="5" t="n"/>
      <c r="G91" s="11">
        <f>IF(D91="","",IFERROR(INDEX(Items!$G$6:$G$155,MATCH(D91,Items!$A$6:$A$155,0)),""))</f>
        <v/>
      </c>
      <c r="H91" s="11">
        <f>IF(D91="","",N(F91)*N(G91))</f>
        <v/>
      </c>
    </row>
    <row r="92">
      <c r="A92" s="5" t="n"/>
      <c r="B92" s="5" t="n"/>
      <c r="C92" s="5" t="n"/>
      <c r="D92" s="5" t="n"/>
      <c r="E92" s="11">
        <f>IF(D92="","",IFERROR(INDEX(Items!$B$6:$B$155,MATCH(D92,Items!$A$6:$A$155,0)),""))</f>
        <v/>
      </c>
      <c r="F92" s="5" t="n"/>
      <c r="G92" s="11">
        <f>IF(D92="","",IFERROR(INDEX(Items!$G$6:$G$155,MATCH(D92,Items!$A$6:$A$155,0)),""))</f>
        <v/>
      </c>
      <c r="H92" s="11">
        <f>IF(D92="","",N(F92)*N(G92))</f>
        <v/>
      </c>
    </row>
    <row r="93">
      <c r="A93" s="5" t="n"/>
      <c r="B93" s="5" t="n"/>
      <c r="C93" s="5" t="n"/>
      <c r="D93" s="5" t="n"/>
      <c r="E93" s="11">
        <f>IF(D93="","",IFERROR(INDEX(Items!$B$6:$B$155,MATCH(D93,Items!$A$6:$A$155,0)),""))</f>
        <v/>
      </c>
      <c r="F93" s="5" t="n"/>
      <c r="G93" s="11">
        <f>IF(D93="","",IFERROR(INDEX(Items!$G$6:$G$155,MATCH(D93,Items!$A$6:$A$155,0)),""))</f>
        <v/>
      </c>
      <c r="H93" s="11">
        <f>IF(D93="","",N(F93)*N(G93))</f>
        <v/>
      </c>
    </row>
    <row r="94">
      <c r="A94" s="5" t="n"/>
      <c r="B94" s="5" t="n"/>
      <c r="C94" s="5" t="n"/>
      <c r="D94" s="5" t="n"/>
      <c r="E94" s="11">
        <f>IF(D94="","",IFERROR(INDEX(Items!$B$6:$B$155,MATCH(D94,Items!$A$6:$A$155,0)),""))</f>
        <v/>
      </c>
      <c r="F94" s="5" t="n"/>
      <c r="G94" s="11">
        <f>IF(D94="","",IFERROR(INDEX(Items!$G$6:$G$155,MATCH(D94,Items!$A$6:$A$155,0)),""))</f>
        <v/>
      </c>
      <c r="H94" s="11">
        <f>IF(D94="","",N(F94)*N(G94))</f>
        <v/>
      </c>
    </row>
    <row r="95">
      <c r="A95" s="5" t="n"/>
      <c r="B95" s="5" t="n"/>
      <c r="C95" s="5" t="n"/>
      <c r="D95" s="5" t="n"/>
      <c r="E95" s="11">
        <f>IF(D95="","",IFERROR(INDEX(Items!$B$6:$B$155,MATCH(D95,Items!$A$6:$A$155,0)),""))</f>
        <v/>
      </c>
      <c r="F95" s="5" t="n"/>
      <c r="G95" s="11">
        <f>IF(D95="","",IFERROR(INDEX(Items!$G$6:$G$155,MATCH(D95,Items!$A$6:$A$155,0)),""))</f>
        <v/>
      </c>
      <c r="H95" s="11">
        <f>IF(D95="","",N(F95)*N(G95))</f>
        <v/>
      </c>
    </row>
    <row r="96">
      <c r="A96" s="5" t="n"/>
      <c r="B96" s="5" t="n"/>
      <c r="C96" s="5" t="n"/>
      <c r="D96" s="5" t="n"/>
      <c r="E96" s="11">
        <f>IF(D96="","",IFERROR(INDEX(Items!$B$6:$B$155,MATCH(D96,Items!$A$6:$A$155,0)),""))</f>
        <v/>
      </c>
      <c r="F96" s="5" t="n"/>
      <c r="G96" s="11">
        <f>IF(D96="","",IFERROR(INDEX(Items!$G$6:$G$155,MATCH(D96,Items!$A$6:$A$155,0)),""))</f>
        <v/>
      </c>
      <c r="H96" s="11">
        <f>IF(D96="","",N(F96)*N(G96))</f>
        <v/>
      </c>
    </row>
    <row r="97">
      <c r="A97" s="5" t="n"/>
      <c r="B97" s="5" t="n"/>
      <c r="C97" s="5" t="n"/>
      <c r="D97" s="5" t="n"/>
      <c r="E97" s="11">
        <f>IF(D97="","",IFERROR(INDEX(Items!$B$6:$B$155,MATCH(D97,Items!$A$6:$A$155,0)),""))</f>
        <v/>
      </c>
      <c r="F97" s="5" t="n"/>
      <c r="G97" s="11">
        <f>IF(D97="","",IFERROR(INDEX(Items!$G$6:$G$155,MATCH(D97,Items!$A$6:$A$155,0)),""))</f>
        <v/>
      </c>
      <c r="H97" s="11">
        <f>IF(D97="","",N(F97)*N(G97))</f>
        <v/>
      </c>
    </row>
    <row r="98">
      <c r="A98" s="5" t="n"/>
      <c r="B98" s="5" t="n"/>
      <c r="C98" s="5" t="n"/>
      <c r="D98" s="5" t="n"/>
      <c r="E98" s="11">
        <f>IF(D98="","",IFERROR(INDEX(Items!$B$6:$B$155,MATCH(D98,Items!$A$6:$A$155,0)),""))</f>
        <v/>
      </c>
      <c r="F98" s="5" t="n"/>
      <c r="G98" s="11">
        <f>IF(D98="","",IFERROR(INDEX(Items!$G$6:$G$155,MATCH(D98,Items!$A$6:$A$155,0)),""))</f>
        <v/>
      </c>
      <c r="H98" s="11">
        <f>IF(D98="","",N(F98)*N(G98))</f>
        <v/>
      </c>
    </row>
    <row r="99">
      <c r="A99" s="5" t="n"/>
      <c r="B99" s="5" t="n"/>
      <c r="C99" s="5" t="n"/>
      <c r="D99" s="5" t="n"/>
      <c r="E99" s="11">
        <f>IF(D99="","",IFERROR(INDEX(Items!$B$6:$B$155,MATCH(D99,Items!$A$6:$A$155,0)),""))</f>
        <v/>
      </c>
      <c r="F99" s="5" t="n"/>
      <c r="G99" s="11">
        <f>IF(D99="","",IFERROR(INDEX(Items!$G$6:$G$155,MATCH(D99,Items!$A$6:$A$155,0)),""))</f>
        <v/>
      </c>
      <c r="H99" s="11">
        <f>IF(D99="","",N(F99)*N(G99))</f>
        <v/>
      </c>
    </row>
    <row r="100">
      <c r="A100" s="5" t="n"/>
      <c r="B100" s="5" t="n"/>
      <c r="C100" s="5" t="n"/>
      <c r="D100" s="5" t="n"/>
      <c r="E100" s="11">
        <f>IF(D100="","",IFERROR(INDEX(Items!$B$6:$B$155,MATCH(D100,Items!$A$6:$A$155,0)),""))</f>
        <v/>
      </c>
      <c r="F100" s="5" t="n"/>
      <c r="G100" s="11">
        <f>IF(D100="","",IFERROR(INDEX(Items!$G$6:$G$155,MATCH(D100,Items!$A$6:$A$155,0)),""))</f>
        <v/>
      </c>
      <c r="H100" s="11">
        <f>IF(D100="","",N(F100)*N(G100))</f>
        <v/>
      </c>
    </row>
    <row r="101">
      <c r="A101" s="5" t="n"/>
      <c r="B101" s="5" t="n"/>
      <c r="C101" s="5" t="n"/>
      <c r="D101" s="5" t="n"/>
      <c r="E101" s="11">
        <f>IF(D101="","",IFERROR(INDEX(Items!$B$6:$B$155,MATCH(D101,Items!$A$6:$A$155,0)),""))</f>
        <v/>
      </c>
      <c r="F101" s="5" t="n"/>
      <c r="G101" s="11">
        <f>IF(D101="","",IFERROR(INDEX(Items!$G$6:$G$155,MATCH(D101,Items!$A$6:$A$155,0)),""))</f>
        <v/>
      </c>
      <c r="H101" s="11">
        <f>IF(D101="","",N(F101)*N(G101))</f>
        <v/>
      </c>
    </row>
    <row r="102">
      <c r="A102" s="5" t="n"/>
      <c r="B102" s="5" t="n"/>
      <c r="C102" s="5" t="n"/>
      <c r="D102" s="5" t="n"/>
      <c r="E102" s="11">
        <f>IF(D102="","",IFERROR(INDEX(Items!$B$6:$B$155,MATCH(D102,Items!$A$6:$A$155,0)),""))</f>
        <v/>
      </c>
      <c r="F102" s="5" t="n"/>
      <c r="G102" s="11">
        <f>IF(D102="","",IFERROR(INDEX(Items!$G$6:$G$155,MATCH(D102,Items!$A$6:$A$155,0)),""))</f>
        <v/>
      </c>
      <c r="H102" s="11">
        <f>IF(D102="","",N(F102)*N(G102))</f>
        <v/>
      </c>
    </row>
    <row r="103">
      <c r="A103" s="5" t="n"/>
      <c r="B103" s="5" t="n"/>
      <c r="C103" s="5" t="n"/>
      <c r="D103" s="5" t="n"/>
      <c r="E103" s="11">
        <f>IF(D103="","",IFERROR(INDEX(Items!$B$6:$B$155,MATCH(D103,Items!$A$6:$A$155,0)),""))</f>
        <v/>
      </c>
      <c r="F103" s="5" t="n"/>
      <c r="G103" s="11">
        <f>IF(D103="","",IFERROR(INDEX(Items!$G$6:$G$155,MATCH(D103,Items!$A$6:$A$155,0)),""))</f>
        <v/>
      </c>
      <c r="H103" s="11">
        <f>IF(D103="","",N(F103)*N(G103))</f>
        <v/>
      </c>
    </row>
    <row r="104">
      <c r="A104" s="5" t="n"/>
      <c r="B104" s="5" t="n"/>
      <c r="C104" s="5" t="n"/>
      <c r="D104" s="5" t="n"/>
      <c r="E104" s="11">
        <f>IF(D104="","",IFERROR(INDEX(Items!$B$6:$B$155,MATCH(D104,Items!$A$6:$A$155,0)),""))</f>
        <v/>
      </c>
      <c r="F104" s="5" t="n"/>
      <c r="G104" s="11">
        <f>IF(D104="","",IFERROR(INDEX(Items!$G$6:$G$155,MATCH(D104,Items!$A$6:$A$155,0)),""))</f>
        <v/>
      </c>
      <c r="H104" s="11">
        <f>IF(D104="","",N(F104)*N(G104))</f>
        <v/>
      </c>
    </row>
    <row r="105">
      <c r="A105" s="5" t="n"/>
      <c r="B105" s="5" t="n"/>
      <c r="C105" s="5" t="n"/>
      <c r="D105" s="5" t="n"/>
      <c r="E105" s="11">
        <f>IF(D105="","",IFERROR(INDEX(Items!$B$6:$B$155,MATCH(D105,Items!$A$6:$A$155,0)),""))</f>
        <v/>
      </c>
      <c r="F105" s="5" t="n"/>
      <c r="G105" s="11">
        <f>IF(D105="","",IFERROR(INDEX(Items!$G$6:$G$155,MATCH(D105,Items!$A$6:$A$155,0)),""))</f>
        <v/>
      </c>
      <c r="H105" s="11">
        <f>IF(D105="","",N(F105)*N(G105))</f>
        <v/>
      </c>
    </row>
    <row r="106">
      <c r="A106" s="5" t="n"/>
      <c r="B106" s="5" t="n"/>
      <c r="C106" s="5" t="n"/>
      <c r="D106" s="5" t="n"/>
      <c r="E106" s="11">
        <f>IF(D106="","",IFERROR(INDEX(Items!$B$6:$B$155,MATCH(D106,Items!$A$6:$A$155,0)),""))</f>
        <v/>
      </c>
      <c r="F106" s="5" t="n"/>
      <c r="G106" s="11">
        <f>IF(D106="","",IFERROR(INDEX(Items!$G$6:$G$155,MATCH(D106,Items!$A$6:$A$155,0)),""))</f>
        <v/>
      </c>
      <c r="H106" s="11">
        <f>IF(D106="","",N(F106)*N(G106))</f>
        <v/>
      </c>
    </row>
    <row r="107">
      <c r="A107" s="5" t="n"/>
      <c r="B107" s="5" t="n"/>
      <c r="C107" s="5" t="n"/>
      <c r="D107" s="5" t="n"/>
      <c r="E107" s="11">
        <f>IF(D107="","",IFERROR(INDEX(Items!$B$6:$B$155,MATCH(D107,Items!$A$6:$A$155,0)),""))</f>
        <v/>
      </c>
      <c r="F107" s="5" t="n"/>
      <c r="G107" s="11">
        <f>IF(D107="","",IFERROR(INDEX(Items!$G$6:$G$155,MATCH(D107,Items!$A$6:$A$155,0)),""))</f>
        <v/>
      </c>
      <c r="H107" s="11">
        <f>IF(D107="","",N(F107)*N(G107))</f>
        <v/>
      </c>
    </row>
    <row r="108">
      <c r="A108" s="5" t="n"/>
      <c r="B108" s="5" t="n"/>
      <c r="C108" s="5" t="n"/>
      <c r="D108" s="5" t="n"/>
      <c r="E108" s="11">
        <f>IF(D108="","",IFERROR(INDEX(Items!$B$6:$B$155,MATCH(D108,Items!$A$6:$A$155,0)),""))</f>
        <v/>
      </c>
      <c r="F108" s="5" t="n"/>
      <c r="G108" s="11">
        <f>IF(D108="","",IFERROR(INDEX(Items!$G$6:$G$155,MATCH(D108,Items!$A$6:$A$155,0)),""))</f>
        <v/>
      </c>
      <c r="H108" s="11">
        <f>IF(D108="","",N(F108)*N(G108))</f>
        <v/>
      </c>
    </row>
    <row r="109">
      <c r="A109" s="5" t="n"/>
      <c r="B109" s="5" t="n"/>
      <c r="C109" s="5" t="n"/>
      <c r="D109" s="5" t="n"/>
      <c r="E109" s="11">
        <f>IF(D109="","",IFERROR(INDEX(Items!$B$6:$B$155,MATCH(D109,Items!$A$6:$A$155,0)),""))</f>
        <v/>
      </c>
      <c r="F109" s="5" t="n"/>
      <c r="G109" s="11">
        <f>IF(D109="","",IFERROR(INDEX(Items!$G$6:$G$155,MATCH(D109,Items!$A$6:$A$155,0)),""))</f>
        <v/>
      </c>
      <c r="H109" s="11">
        <f>IF(D109="","",N(F109)*N(G109))</f>
        <v/>
      </c>
    </row>
    <row r="110">
      <c r="A110" s="5" t="n"/>
      <c r="B110" s="5" t="n"/>
      <c r="C110" s="5" t="n"/>
      <c r="D110" s="5" t="n"/>
      <c r="E110" s="11">
        <f>IF(D110="","",IFERROR(INDEX(Items!$B$6:$B$155,MATCH(D110,Items!$A$6:$A$155,0)),""))</f>
        <v/>
      </c>
      <c r="F110" s="5" t="n"/>
      <c r="G110" s="11">
        <f>IF(D110="","",IFERROR(INDEX(Items!$G$6:$G$155,MATCH(D110,Items!$A$6:$A$155,0)),""))</f>
        <v/>
      </c>
      <c r="H110" s="11">
        <f>IF(D110="","",N(F110)*N(G110))</f>
        <v/>
      </c>
    </row>
    <row r="111">
      <c r="A111" s="5" t="n"/>
      <c r="B111" s="5" t="n"/>
      <c r="C111" s="5" t="n"/>
      <c r="D111" s="5" t="n"/>
      <c r="E111" s="11">
        <f>IF(D111="","",IFERROR(INDEX(Items!$B$6:$B$155,MATCH(D111,Items!$A$6:$A$155,0)),""))</f>
        <v/>
      </c>
      <c r="F111" s="5" t="n"/>
      <c r="G111" s="11">
        <f>IF(D111="","",IFERROR(INDEX(Items!$G$6:$G$155,MATCH(D111,Items!$A$6:$A$155,0)),""))</f>
        <v/>
      </c>
      <c r="H111" s="11">
        <f>IF(D111="","",N(F111)*N(G111))</f>
        <v/>
      </c>
    </row>
    <row r="112">
      <c r="A112" s="5" t="n"/>
      <c r="B112" s="5" t="n"/>
      <c r="C112" s="5" t="n"/>
      <c r="D112" s="5" t="n"/>
      <c r="E112" s="11">
        <f>IF(D112="","",IFERROR(INDEX(Items!$B$6:$B$155,MATCH(D112,Items!$A$6:$A$155,0)),""))</f>
        <v/>
      </c>
      <c r="F112" s="5" t="n"/>
      <c r="G112" s="11">
        <f>IF(D112="","",IFERROR(INDEX(Items!$G$6:$G$155,MATCH(D112,Items!$A$6:$A$155,0)),""))</f>
        <v/>
      </c>
      <c r="H112" s="11">
        <f>IF(D112="","",N(F112)*N(G112))</f>
        <v/>
      </c>
    </row>
    <row r="113">
      <c r="A113" s="5" t="n"/>
      <c r="B113" s="5" t="n"/>
      <c r="C113" s="5" t="n"/>
      <c r="D113" s="5" t="n"/>
      <c r="E113" s="11">
        <f>IF(D113="","",IFERROR(INDEX(Items!$B$6:$B$155,MATCH(D113,Items!$A$6:$A$155,0)),""))</f>
        <v/>
      </c>
      <c r="F113" s="5" t="n"/>
      <c r="G113" s="11">
        <f>IF(D113="","",IFERROR(INDEX(Items!$G$6:$G$155,MATCH(D113,Items!$A$6:$A$155,0)),""))</f>
        <v/>
      </c>
      <c r="H113" s="11">
        <f>IF(D113="","",N(F113)*N(G113))</f>
        <v/>
      </c>
    </row>
    <row r="114">
      <c r="A114" s="5" t="n"/>
      <c r="B114" s="5" t="n"/>
      <c r="C114" s="5" t="n"/>
      <c r="D114" s="5" t="n"/>
      <c r="E114" s="11">
        <f>IF(D114="","",IFERROR(INDEX(Items!$B$6:$B$155,MATCH(D114,Items!$A$6:$A$155,0)),""))</f>
        <v/>
      </c>
      <c r="F114" s="5" t="n"/>
      <c r="G114" s="11">
        <f>IF(D114="","",IFERROR(INDEX(Items!$G$6:$G$155,MATCH(D114,Items!$A$6:$A$155,0)),""))</f>
        <v/>
      </c>
      <c r="H114" s="11">
        <f>IF(D114="","",N(F114)*N(G114))</f>
        <v/>
      </c>
    </row>
    <row r="115">
      <c r="A115" s="5" t="n"/>
      <c r="B115" s="5" t="n"/>
      <c r="C115" s="5" t="n"/>
      <c r="D115" s="5" t="n"/>
      <c r="E115" s="11">
        <f>IF(D115="","",IFERROR(INDEX(Items!$B$6:$B$155,MATCH(D115,Items!$A$6:$A$155,0)),""))</f>
        <v/>
      </c>
      <c r="F115" s="5" t="n"/>
      <c r="G115" s="11">
        <f>IF(D115="","",IFERROR(INDEX(Items!$G$6:$G$155,MATCH(D115,Items!$A$6:$A$155,0)),""))</f>
        <v/>
      </c>
      <c r="H115" s="11">
        <f>IF(D115="","",N(F115)*N(G115))</f>
        <v/>
      </c>
    </row>
    <row r="116">
      <c r="A116" s="5" t="n"/>
      <c r="B116" s="5" t="n"/>
      <c r="C116" s="5" t="n"/>
      <c r="D116" s="5" t="n"/>
      <c r="E116" s="11">
        <f>IF(D116="","",IFERROR(INDEX(Items!$B$6:$B$155,MATCH(D116,Items!$A$6:$A$155,0)),""))</f>
        <v/>
      </c>
      <c r="F116" s="5" t="n"/>
      <c r="G116" s="11">
        <f>IF(D116="","",IFERROR(INDEX(Items!$G$6:$G$155,MATCH(D116,Items!$A$6:$A$155,0)),""))</f>
        <v/>
      </c>
      <c r="H116" s="11">
        <f>IF(D116="","",N(F116)*N(G116))</f>
        <v/>
      </c>
    </row>
    <row r="117">
      <c r="A117" s="5" t="n"/>
      <c r="B117" s="5" t="n"/>
      <c r="C117" s="5" t="n"/>
      <c r="D117" s="5" t="n"/>
      <c r="E117" s="11">
        <f>IF(D117="","",IFERROR(INDEX(Items!$B$6:$B$155,MATCH(D117,Items!$A$6:$A$155,0)),""))</f>
        <v/>
      </c>
      <c r="F117" s="5" t="n"/>
      <c r="G117" s="11">
        <f>IF(D117="","",IFERROR(INDEX(Items!$G$6:$G$155,MATCH(D117,Items!$A$6:$A$155,0)),""))</f>
        <v/>
      </c>
      <c r="H117" s="11">
        <f>IF(D117="","",N(F117)*N(G117))</f>
        <v/>
      </c>
    </row>
    <row r="118">
      <c r="A118" s="5" t="n"/>
      <c r="B118" s="5" t="n"/>
      <c r="C118" s="5" t="n"/>
      <c r="D118" s="5" t="n"/>
      <c r="E118" s="11">
        <f>IF(D118="","",IFERROR(INDEX(Items!$B$6:$B$155,MATCH(D118,Items!$A$6:$A$155,0)),""))</f>
        <v/>
      </c>
      <c r="F118" s="5" t="n"/>
      <c r="G118" s="11">
        <f>IF(D118="","",IFERROR(INDEX(Items!$G$6:$G$155,MATCH(D118,Items!$A$6:$A$155,0)),""))</f>
        <v/>
      </c>
      <c r="H118" s="11">
        <f>IF(D118="","",N(F118)*N(G118))</f>
        <v/>
      </c>
    </row>
    <row r="119">
      <c r="A119" s="5" t="n"/>
      <c r="B119" s="5" t="n"/>
      <c r="C119" s="5" t="n"/>
      <c r="D119" s="5" t="n"/>
      <c r="E119" s="11">
        <f>IF(D119="","",IFERROR(INDEX(Items!$B$6:$B$155,MATCH(D119,Items!$A$6:$A$155,0)),""))</f>
        <v/>
      </c>
      <c r="F119" s="5" t="n"/>
      <c r="G119" s="11">
        <f>IF(D119="","",IFERROR(INDEX(Items!$G$6:$G$155,MATCH(D119,Items!$A$6:$A$155,0)),""))</f>
        <v/>
      </c>
      <c r="H119" s="11">
        <f>IF(D119="","",N(F119)*N(G119))</f>
        <v/>
      </c>
    </row>
    <row r="120">
      <c r="A120" s="5" t="n"/>
      <c r="B120" s="5" t="n"/>
      <c r="C120" s="5" t="n"/>
      <c r="D120" s="5" t="n"/>
      <c r="E120" s="11">
        <f>IF(D120="","",IFERROR(INDEX(Items!$B$6:$B$155,MATCH(D120,Items!$A$6:$A$155,0)),""))</f>
        <v/>
      </c>
      <c r="F120" s="5" t="n"/>
      <c r="G120" s="11">
        <f>IF(D120="","",IFERROR(INDEX(Items!$G$6:$G$155,MATCH(D120,Items!$A$6:$A$155,0)),""))</f>
        <v/>
      </c>
      <c r="H120" s="11">
        <f>IF(D120="","",N(F120)*N(G120))</f>
        <v/>
      </c>
    </row>
    <row r="121">
      <c r="A121" s="5" t="n"/>
      <c r="B121" s="5" t="n"/>
      <c r="C121" s="5" t="n"/>
      <c r="D121" s="5" t="n"/>
      <c r="E121" s="11">
        <f>IF(D121="","",IFERROR(INDEX(Items!$B$6:$B$155,MATCH(D121,Items!$A$6:$A$155,0)),""))</f>
        <v/>
      </c>
      <c r="F121" s="5" t="n"/>
      <c r="G121" s="11">
        <f>IF(D121="","",IFERROR(INDEX(Items!$G$6:$G$155,MATCH(D121,Items!$A$6:$A$155,0)),""))</f>
        <v/>
      </c>
      <c r="H121" s="11">
        <f>IF(D121="","",N(F121)*N(G121))</f>
        <v/>
      </c>
    </row>
    <row r="122">
      <c r="A122" s="5" t="n"/>
      <c r="B122" s="5" t="n"/>
      <c r="C122" s="5" t="n"/>
      <c r="D122" s="5" t="n"/>
      <c r="E122" s="11">
        <f>IF(D122="","",IFERROR(INDEX(Items!$B$6:$B$155,MATCH(D122,Items!$A$6:$A$155,0)),""))</f>
        <v/>
      </c>
      <c r="F122" s="5" t="n"/>
      <c r="G122" s="11">
        <f>IF(D122="","",IFERROR(INDEX(Items!$G$6:$G$155,MATCH(D122,Items!$A$6:$A$155,0)),""))</f>
        <v/>
      </c>
      <c r="H122" s="11">
        <f>IF(D122="","",N(F122)*N(G122))</f>
        <v/>
      </c>
    </row>
    <row r="123">
      <c r="A123" s="5" t="n"/>
      <c r="B123" s="5" t="n"/>
      <c r="C123" s="5" t="n"/>
      <c r="D123" s="5" t="n"/>
      <c r="E123" s="11">
        <f>IF(D123="","",IFERROR(INDEX(Items!$B$6:$B$155,MATCH(D123,Items!$A$6:$A$155,0)),""))</f>
        <v/>
      </c>
      <c r="F123" s="5" t="n"/>
      <c r="G123" s="11">
        <f>IF(D123="","",IFERROR(INDEX(Items!$G$6:$G$155,MATCH(D123,Items!$A$6:$A$155,0)),""))</f>
        <v/>
      </c>
      <c r="H123" s="11">
        <f>IF(D123="","",N(F123)*N(G123))</f>
        <v/>
      </c>
    </row>
    <row r="124">
      <c r="A124" s="5" t="n"/>
      <c r="B124" s="5" t="n"/>
      <c r="C124" s="5" t="n"/>
      <c r="D124" s="5" t="n"/>
      <c r="E124" s="11">
        <f>IF(D124="","",IFERROR(INDEX(Items!$B$6:$B$155,MATCH(D124,Items!$A$6:$A$155,0)),""))</f>
        <v/>
      </c>
      <c r="F124" s="5" t="n"/>
      <c r="G124" s="11">
        <f>IF(D124="","",IFERROR(INDEX(Items!$G$6:$G$155,MATCH(D124,Items!$A$6:$A$155,0)),""))</f>
        <v/>
      </c>
      <c r="H124" s="11">
        <f>IF(D124="","",N(F124)*N(G124))</f>
        <v/>
      </c>
    </row>
    <row r="125">
      <c r="A125" s="5" t="n"/>
      <c r="B125" s="5" t="n"/>
      <c r="C125" s="5" t="n"/>
      <c r="D125" s="5" t="n"/>
      <c r="E125" s="11">
        <f>IF(D125="","",IFERROR(INDEX(Items!$B$6:$B$155,MATCH(D125,Items!$A$6:$A$155,0)),""))</f>
        <v/>
      </c>
      <c r="F125" s="5" t="n"/>
      <c r="G125" s="11">
        <f>IF(D125="","",IFERROR(INDEX(Items!$G$6:$G$155,MATCH(D125,Items!$A$6:$A$155,0)),""))</f>
        <v/>
      </c>
      <c r="H125" s="11">
        <f>IF(D125="","",N(F125)*N(G125))</f>
        <v/>
      </c>
    </row>
    <row r="126">
      <c r="A126" s="5" t="n"/>
      <c r="B126" s="5" t="n"/>
      <c r="C126" s="5" t="n"/>
      <c r="D126" s="5" t="n"/>
      <c r="E126" s="11">
        <f>IF(D126="","",IFERROR(INDEX(Items!$B$6:$B$155,MATCH(D126,Items!$A$6:$A$155,0)),""))</f>
        <v/>
      </c>
      <c r="F126" s="5" t="n"/>
      <c r="G126" s="11">
        <f>IF(D126="","",IFERROR(INDEX(Items!$G$6:$G$155,MATCH(D126,Items!$A$6:$A$155,0)),""))</f>
        <v/>
      </c>
      <c r="H126" s="11">
        <f>IF(D126="","",N(F126)*N(G126))</f>
        <v/>
      </c>
    </row>
    <row r="127">
      <c r="A127" s="5" t="n"/>
      <c r="B127" s="5" t="n"/>
      <c r="C127" s="5" t="n"/>
      <c r="D127" s="5" t="n"/>
      <c r="E127" s="11">
        <f>IF(D127="","",IFERROR(INDEX(Items!$B$6:$B$155,MATCH(D127,Items!$A$6:$A$155,0)),""))</f>
        <v/>
      </c>
      <c r="F127" s="5" t="n"/>
      <c r="G127" s="11">
        <f>IF(D127="","",IFERROR(INDEX(Items!$G$6:$G$155,MATCH(D127,Items!$A$6:$A$155,0)),""))</f>
        <v/>
      </c>
      <c r="H127" s="11">
        <f>IF(D127="","",N(F127)*N(G127))</f>
        <v/>
      </c>
    </row>
    <row r="128">
      <c r="A128" s="5" t="n"/>
      <c r="B128" s="5" t="n"/>
      <c r="C128" s="5" t="n"/>
      <c r="D128" s="5" t="n"/>
      <c r="E128" s="11">
        <f>IF(D128="","",IFERROR(INDEX(Items!$B$6:$B$155,MATCH(D128,Items!$A$6:$A$155,0)),""))</f>
        <v/>
      </c>
      <c r="F128" s="5" t="n"/>
      <c r="G128" s="11">
        <f>IF(D128="","",IFERROR(INDEX(Items!$G$6:$G$155,MATCH(D128,Items!$A$6:$A$155,0)),""))</f>
        <v/>
      </c>
      <c r="H128" s="11">
        <f>IF(D128="","",N(F128)*N(G128))</f>
        <v/>
      </c>
    </row>
    <row r="129">
      <c r="A129" s="5" t="n"/>
      <c r="B129" s="5" t="n"/>
      <c r="C129" s="5" t="n"/>
      <c r="D129" s="5" t="n"/>
      <c r="E129" s="11">
        <f>IF(D129="","",IFERROR(INDEX(Items!$B$6:$B$155,MATCH(D129,Items!$A$6:$A$155,0)),""))</f>
        <v/>
      </c>
      <c r="F129" s="5" t="n"/>
      <c r="G129" s="11">
        <f>IF(D129="","",IFERROR(INDEX(Items!$G$6:$G$155,MATCH(D129,Items!$A$6:$A$155,0)),""))</f>
        <v/>
      </c>
      <c r="H129" s="11">
        <f>IF(D129="","",N(F129)*N(G129))</f>
        <v/>
      </c>
    </row>
    <row r="130">
      <c r="A130" s="5" t="n"/>
      <c r="B130" s="5" t="n"/>
      <c r="C130" s="5" t="n"/>
      <c r="D130" s="5" t="n"/>
      <c r="E130" s="11">
        <f>IF(D130="","",IFERROR(INDEX(Items!$B$6:$B$155,MATCH(D130,Items!$A$6:$A$155,0)),""))</f>
        <v/>
      </c>
      <c r="F130" s="5" t="n"/>
      <c r="G130" s="11">
        <f>IF(D130="","",IFERROR(INDEX(Items!$G$6:$G$155,MATCH(D130,Items!$A$6:$A$155,0)),""))</f>
        <v/>
      </c>
      <c r="H130" s="11">
        <f>IF(D130="","",N(F130)*N(G130))</f>
        <v/>
      </c>
    </row>
    <row r="131">
      <c r="A131" s="5" t="n"/>
      <c r="B131" s="5" t="n"/>
      <c r="C131" s="5" t="n"/>
      <c r="D131" s="5" t="n"/>
      <c r="E131" s="11">
        <f>IF(D131="","",IFERROR(INDEX(Items!$B$6:$B$155,MATCH(D131,Items!$A$6:$A$155,0)),""))</f>
        <v/>
      </c>
      <c r="F131" s="5" t="n"/>
      <c r="G131" s="11">
        <f>IF(D131="","",IFERROR(INDEX(Items!$G$6:$G$155,MATCH(D131,Items!$A$6:$A$155,0)),""))</f>
        <v/>
      </c>
      <c r="H131" s="11">
        <f>IF(D131="","",N(F131)*N(G131))</f>
        <v/>
      </c>
    </row>
    <row r="132">
      <c r="A132" s="5" t="n"/>
      <c r="B132" s="5" t="n"/>
      <c r="C132" s="5" t="n"/>
      <c r="D132" s="5" t="n"/>
      <c r="E132" s="11">
        <f>IF(D132="","",IFERROR(INDEX(Items!$B$6:$B$155,MATCH(D132,Items!$A$6:$A$155,0)),""))</f>
        <v/>
      </c>
      <c r="F132" s="5" t="n"/>
      <c r="G132" s="11">
        <f>IF(D132="","",IFERROR(INDEX(Items!$G$6:$G$155,MATCH(D132,Items!$A$6:$A$155,0)),""))</f>
        <v/>
      </c>
      <c r="H132" s="11">
        <f>IF(D132="","",N(F132)*N(G132))</f>
        <v/>
      </c>
    </row>
    <row r="133">
      <c r="A133" s="5" t="n"/>
      <c r="B133" s="5" t="n"/>
      <c r="C133" s="5" t="n"/>
      <c r="D133" s="5" t="n"/>
      <c r="E133" s="11">
        <f>IF(D133="","",IFERROR(INDEX(Items!$B$6:$B$155,MATCH(D133,Items!$A$6:$A$155,0)),""))</f>
        <v/>
      </c>
      <c r="F133" s="5" t="n"/>
      <c r="G133" s="11">
        <f>IF(D133="","",IFERROR(INDEX(Items!$G$6:$G$155,MATCH(D133,Items!$A$6:$A$155,0)),""))</f>
        <v/>
      </c>
      <c r="H133" s="11">
        <f>IF(D133="","",N(F133)*N(G133))</f>
        <v/>
      </c>
    </row>
    <row r="134">
      <c r="A134" s="5" t="n"/>
      <c r="B134" s="5" t="n"/>
      <c r="C134" s="5" t="n"/>
      <c r="D134" s="5" t="n"/>
      <c r="E134" s="11">
        <f>IF(D134="","",IFERROR(INDEX(Items!$B$6:$B$155,MATCH(D134,Items!$A$6:$A$155,0)),""))</f>
        <v/>
      </c>
      <c r="F134" s="5" t="n"/>
      <c r="G134" s="11">
        <f>IF(D134="","",IFERROR(INDEX(Items!$G$6:$G$155,MATCH(D134,Items!$A$6:$A$155,0)),""))</f>
        <v/>
      </c>
      <c r="H134" s="11">
        <f>IF(D134="","",N(F134)*N(G134))</f>
        <v/>
      </c>
    </row>
    <row r="135">
      <c r="A135" s="5" t="n"/>
      <c r="B135" s="5" t="n"/>
      <c r="C135" s="5" t="n"/>
      <c r="D135" s="5" t="n"/>
      <c r="E135" s="11">
        <f>IF(D135="","",IFERROR(INDEX(Items!$B$6:$B$155,MATCH(D135,Items!$A$6:$A$155,0)),""))</f>
        <v/>
      </c>
      <c r="F135" s="5" t="n"/>
      <c r="G135" s="11">
        <f>IF(D135="","",IFERROR(INDEX(Items!$G$6:$G$155,MATCH(D135,Items!$A$6:$A$155,0)),""))</f>
        <v/>
      </c>
      <c r="H135" s="11">
        <f>IF(D135="","",N(F135)*N(G135))</f>
        <v/>
      </c>
    </row>
    <row r="136">
      <c r="A136" s="5" t="n"/>
      <c r="B136" s="5" t="n"/>
      <c r="C136" s="5" t="n"/>
      <c r="D136" s="5" t="n"/>
      <c r="E136" s="11">
        <f>IF(D136="","",IFERROR(INDEX(Items!$B$6:$B$155,MATCH(D136,Items!$A$6:$A$155,0)),""))</f>
        <v/>
      </c>
      <c r="F136" s="5" t="n"/>
      <c r="G136" s="11">
        <f>IF(D136="","",IFERROR(INDEX(Items!$G$6:$G$155,MATCH(D136,Items!$A$6:$A$155,0)),""))</f>
        <v/>
      </c>
      <c r="H136" s="11">
        <f>IF(D136="","",N(F136)*N(G136))</f>
        <v/>
      </c>
    </row>
    <row r="137">
      <c r="A137" s="5" t="n"/>
      <c r="B137" s="5" t="n"/>
      <c r="C137" s="5" t="n"/>
      <c r="D137" s="5" t="n"/>
      <c r="E137" s="11">
        <f>IF(D137="","",IFERROR(INDEX(Items!$B$6:$B$155,MATCH(D137,Items!$A$6:$A$155,0)),""))</f>
        <v/>
      </c>
      <c r="F137" s="5" t="n"/>
      <c r="G137" s="11">
        <f>IF(D137="","",IFERROR(INDEX(Items!$G$6:$G$155,MATCH(D137,Items!$A$6:$A$155,0)),""))</f>
        <v/>
      </c>
      <c r="H137" s="11">
        <f>IF(D137="","",N(F137)*N(G137))</f>
        <v/>
      </c>
    </row>
    <row r="138">
      <c r="A138" s="5" t="n"/>
      <c r="B138" s="5" t="n"/>
      <c r="C138" s="5" t="n"/>
      <c r="D138" s="5" t="n"/>
      <c r="E138" s="11">
        <f>IF(D138="","",IFERROR(INDEX(Items!$B$6:$B$155,MATCH(D138,Items!$A$6:$A$155,0)),""))</f>
        <v/>
      </c>
      <c r="F138" s="5" t="n"/>
      <c r="G138" s="11">
        <f>IF(D138="","",IFERROR(INDEX(Items!$G$6:$G$155,MATCH(D138,Items!$A$6:$A$155,0)),""))</f>
        <v/>
      </c>
      <c r="H138" s="11">
        <f>IF(D138="","",N(F138)*N(G138))</f>
        <v/>
      </c>
    </row>
    <row r="139">
      <c r="A139" s="5" t="n"/>
      <c r="B139" s="5" t="n"/>
      <c r="C139" s="5" t="n"/>
      <c r="D139" s="5" t="n"/>
      <c r="E139" s="11">
        <f>IF(D139="","",IFERROR(INDEX(Items!$B$6:$B$155,MATCH(D139,Items!$A$6:$A$155,0)),""))</f>
        <v/>
      </c>
      <c r="F139" s="5" t="n"/>
      <c r="G139" s="11">
        <f>IF(D139="","",IFERROR(INDEX(Items!$G$6:$G$155,MATCH(D139,Items!$A$6:$A$155,0)),""))</f>
        <v/>
      </c>
      <c r="H139" s="11">
        <f>IF(D139="","",N(F139)*N(G139))</f>
        <v/>
      </c>
    </row>
    <row r="140">
      <c r="A140" s="5" t="n"/>
      <c r="B140" s="5" t="n"/>
      <c r="C140" s="5" t="n"/>
      <c r="D140" s="5" t="n"/>
      <c r="E140" s="11">
        <f>IF(D140="","",IFERROR(INDEX(Items!$B$6:$B$155,MATCH(D140,Items!$A$6:$A$155,0)),""))</f>
        <v/>
      </c>
      <c r="F140" s="5" t="n"/>
      <c r="G140" s="11">
        <f>IF(D140="","",IFERROR(INDEX(Items!$G$6:$G$155,MATCH(D140,Items!$A$6:$A$155,0)),""))</f>
        <v/>
      </c>
      <c r="H140" s="11">
        <f>IF(D140="","",N(F140)*N(G140))</f>
        <v/>
      </c>
    </row>
    <row r="141">
      <c r="A141" s="5" t="n"/>
      <c r="B141" s="5" t="n"/>
      <c r="C141" s="5" t="n"/>
      <c r="D141" s="5" t="n"/>
      <c r="E141" s="11">
        <f>IF(D141="","",IFERROR(INDEX(Items!$B$6:$B$155,MATCH(D141,Items!$A$6:$A$155,0)),""))</f>
        <v/>
      </c>
      <c r="F141" s="5" t="n"/>
      <c r="G141" s="11">
        <f>IF(D141="","",IFERROR(INDEX(Items!$G$6:$G$155,MATCH(D141,Items!$A$6:$A$155,0)),""))</f>
        <v/>
      </c>
      <c r="H141" s="11">
        <f>IF(D141="","",N(F141)*N(G141))</f>
        <v/>
      </c>
    </row>
    <row r="142">
      <c r="A142" s="5" t="n"/>
      <c r="B142" s="5" t="n"/>
      <c r="C142" s="5" t="n"/>
      <c r="D142" s="5" t="n"/>
      <c r="E142" s="11">
        <f>IF(D142="","",IFERROR(INDEX(Items!$B$6:$B$155,MATCH(D142,Items!$A$6:$A$155,0)),""))</f>
        <v/>
      </c>
      <c r="F142" s="5" t="n"/>
      <c r="G142" s="11">
        <f>IF(D142="","",IFERROR(INDEX(Items!$G$6:$G$155,MATCH(D142,Items!$A$6:$A$155,0)),""))</f>
        <v/>
      </c>
      <c r="H142" s="11">
        <f>IF(D142="","",N(F142)*N(G142))</f>
        <v/>
      </c>
    </row>
    <row r="143">
      <c r="A143" s="5" t="n"/>
      <c r="B143" s="5" t="n"/>
      <c r="C143" s="5" t="n"/>
      <c r="D143" s="5" t="n"/>
      <c r="E143" s="11">
        <f>IF(D143="","",IFERROR(INDEX(Items!$B$6:$B$155,MATCH(D143,Items!$A$6:$A$155,0)),""))</f>
        <v/>
      </c>
      <c r="F143" s="5" t="n"/>
      <c r="G143" s="11">
        <f>IF(D143="","",IFERROR(INDEX(Items!$G$6:$G$155,MATCH(D143,Items!$A$6:$A$155,0)),""))</f>
        <v/>
      </c>
      <c r="H143" s="11">
        <f>IF(D143="","",N(F143)*N(G143))</f>
        <v/>
      </c>
    </row>
    <row r="144">
      <c r="A144" s="5" t="n"/>
      <c r="B144" s="5" t="n"/>
      <c r="C144" s="5" t="n"/>
      <c r="D144" s="5" t="n"/>
      <c r="E144" s="11">
        <f>IF(D144="","",IFERROR(INDEX(Items!$B$6:$B$155,MATCH(D144,Items!$A$6:$A$155,0)),""))</f>
        <v/>
      </c>
      <c r="F144" s="5" t="n"/>
      <c r="G144" s="11">
        <f>IF(D144="","",IFERROR(INDEX(Items!$G$6:$G$155,MATCH(D144,Items!$A$6:$A$155,0)),""))</f>
        <v/>
      </c>
      <c r="H144" s="11">
        <f>IF(D144="","",N(F144)*N(G144))</f>
        <v/>
      </c>
    </row>
    <row r="145">
      <c r="A145" s="5" t="n"/>
      <c r="B145" s="5" t="n"/>
      <c r="C145" s="5" t="n"/>
      <c r="D145" s="5" t="n"/>
      <c r="E145" s="11">
        <f>IF(D145="","",IFERROR(INDEX(Items!$B$6:$B$155,MATCH(D145,Items!$A$6:$A$155,0)),""))</f>
        <v/>
      </c>
      <c r="F145" s="5" t="n"/>
      <c r="G145" s="11">
        <f>IF(D145="","",IFERROR(INDEX(Items!$G$6:$G$155,MATCH(D145,Items!$A$6:$A$155,0)),""))</f>
        <v/>
      </c>
      <c r="H145" s="11">
        <f>IF(D145="","",N(F145)*N(G145))</f>
        <v/>
      </c>
    </row>
    <row r="146">
      <c r="A146" s="5" t="n"/>
      <c r="B146" s="5" t="n"/>
      <c r="C146" s="5" t="n"/>
      <c r="D146" s="5" t="n"/>
      <c r="E146" s="11">
        <f>IF(D146="","",IFERROR(INDEX(Items!$B$6:$B$155,MATCH(D146,Items!$A$6:$A$155,0)),""))</f>
        <v/>
      </c>
      <c r="F146" s="5" t="n"/>
      <c r="G146" s="11">
        <f>IF(D146="","",IFERROR(INDEX(Items!$G$6:$G$155,MATCH(D146,Items!$A$6:$A$155,0)),""))</f>
        <v/>
      </c>
      <c r="H146" s="11">
        <f>IF(D146="","",N(F146)*N(G146))</f>
        <v/>
      </c>
    </row>
    <row r="147">
      <c r="A147" s="5" t="n"/>
      <c r="B147" s="5" t="n"/>
      <c r="C147" s="5" t="n"/>
      <c r="D147" s="5" t="n"/>
      <c r="E147" s="11">
        <f>IF(D147="","",IFERROR(INDEX(Items!$B$6:$B$155,MATCH(D147,Items!$A$6:$A$155,0)),""))</f>
        <v/>
      </c>
      <c r="F147" s="5" t="n"/>
      <c r="G147" s="11">
        <f>IF(D147="","",IFERROR(INDEX(Items!$G$6:$G$155,MATCH(D147,Items!$A$6:$A$155,0)),""))</f>
        <v/>
      </c>
      <c r="H147" s="11">
        <f>IF(D147="","",N(F147)*N(G147))</f>
        <v/>
      </c>
    </row>
    <row r="148">
      <c r="A148" s="5" t="n"/>
      <c r="B148" s="5" t="n"/>
      <c r="C148" s="5" t="n"/>
      <c r="D148" s="5" t="n"/>
      <c r="E148" s="11">
        <f>IF(D148="","",IFERROR(INDEX(Items!$B$6:$B$155,MATCH(D148,Items!$A$6:$A$155,0)),""))</f>
        <v/>
      </c>
      <c r="F148" s="5" t="n"/>
      <c r="G148" s="11">
        <f>IF(D148="","",IFERROR(INDEX(Items!$G$6:$G$155,MATCH(D148,Items!$A$6:$A$155,0)),""))</f>
        <v/>
      </c>
      <c r="H148" s="11">
        <f>IF(D148="","",N(F148)*N(G148))</f>
        <v/>
      </c>
    </row>
    <row r="149">
      <c r="A149" s="5" t="n"/>
      <c r="B149" s="5" t="n"/>
      <c r="C149" s="5" t="n"/>
      <c r="D149" s="5" t="n"/>
      <c r="E149" s="11">
        <f>IF(D149="","",IFERROR(INDEX(Items!$B$6:$B$155,MATCH(D149,Items!$A$6:$A$155,0)),""))</f>
        <v/>
      </c>
      <c r="F149" s="5" t="n"/>
      <c r="G149" s="11">
        <f>IF(D149="","",IFERROR(INDEX(Items!$G$6:$G$155,MATCH(D149,Items!$A$6:$A$155,0)),""))</f>
        <v/>
      </c>
      <c r="H149" s="11">
        <f>IF(D149="","",N(F149)*N(G149))</f>
        <v/>
      </c>
    </row>
    <row r="150">
      <c r="A150" s="5" t="n"/>
      <c r="B150" s="5" t="n"/>
      <c r="C150" s="5" t="n"/>
      <c r="D150" s="5" t="n"/>
      <c r="E150" s="11">
        <f>IF(D150="","",IFERROR(INDEX(Items!$B$6:$B$155,MATCH(D150,Items!$A$6:$A$155,0)),""))</f>
        <v/>
      </c>
      <c r="F150" s="5" t="n"/>
      <c r="G150" s="11">
        <f>IF(D150="","",IFERROR(INDEX(Items!$G$6:$G$155,MATCH(D150,Items!$A$6:$A$155,0)),""))</f>
        <v/>
      </c>
      <c r="H150" s="11">
        <f>IF(D150="","",N(F150)*N(G150))</f>
        <v/>
      </c>
    </row>
    <row r="151">
      <c r="A151" s="5" t="n"/>
      <c r="B151" s="5" t="n"/>
      <c r="C151" s="5" t="n"/>
      <c r="D151" s="5" t="n"/>
      <c r="E151" s="11">
        <f>IF(D151="","",IFERROR(INDEX(Items!$B$6:$B$155,MATCH(D151,Items!$A$6:$A$155,0)),""))</f>
        <v/>
      </c>
      <c r="F151" s="5" t="n"/>
      <c r="G151" s="11">
        <f>IF(D151="","",IFERROR(INDEX(Items!$G$6:$G$155,MATCH(D151,Items!$A$6:$A$155,0)),""))</f>
        <v/>
      </c>
      <c r="H151" s="11">
        <f>IF(D151="","",N(F151)*N(G151))</f>
        <v/>
      </c>
    </row>
    <row r="152">
      <c r="A152" s="5" t="n"/>
      <c r="B152" s="5" t="n"/>
      <c r="C152" s="5" t="n"/>
      <c r="D152" s="5" t="n"/>
      <c r="E152" s="11">
        <f>IF(D152="","",IFERROR(INDEX(Items!$B$6:$B$155,MATCH(D152,Items!$A$6:$A$155,0)),""))</f>
        <v/>
      </c>
      <c r="F152" s="5" t="n"/>
      <c r="G152" s="11">
        <f>IF(D152="","",IFERROR(INDEX(Items!$G$6:$G$155,MATCH(D152,Items!$A$6:$A$155,0)),""))</f>
        <v/>
      </c>
      <c r="H152" s="11">
        <f>IF(D152="","",N(F152)*N(G152))</f>
        <v/>
      </c>
    </row>
    <row r="153">
      <c r="A153" s="5" t="n"/>
      <c r="B153" s="5" t="n"/>
      <c r="C153" s="5" t="n"/>
      <c r="D153" s="5" t="n"/>
      <c r="E153" s="11">
        <f>IF(D153="","",IFERROR(INDEX(Items!$B$6:$B$155,MATCH(D153,Items!$A$6:$A$155,0)),""))</f>
        <v/>
      </c>
      <c r="F153" s="5" t="n"/>
      <c r="G153" s="11">
        <f>IF(D153="","",IFERROR(INDEX(Items!$G$6:$G$155,MATCH(D153,Items!$A$6:$A$155,0)),""))</f>
        <v/>
      </c>
      <c r="H153" s="11">
        <f>IF(D153="","",N(F153)*N(G153))</f>
        <v/>
      </c>
    </row>
    <row r="154">
      <c r="A154" s="5" t="n"/>
      <c r="B154" s="5" t="n"/>
      <c r="C154" s="5" t="n"/>
      <c r="D154" s="5" t="n"/>
      <c r="E154" s="11">
        <f>IF(D154="","",IFERROR(INDEX(Items!$B$6:$B$155,MATCH(D154,Items!$A$6:$A$155,0)),""))</f>
        <v/>
      </c>
      <c r="F154" s="5" t="n"/>
      <c r="G154" s="11">
        <f>IF(D154="","",IFERROR(INDEX(Items!$G$6:$G$155,MATCH(D154,Items!$A$6:$A$155,0)),""))</f>
        <v/>
      </c>
      <c r="H154" s="11">
        <f>IF(D154="","",N(F154)*N(G154))</f>
        <v/>
      </c>
    </row>
    <row r="155">
      <c r="A155" s="5" t="n"/>
      <c r="B155" s="5" t="n"/>
      <c r="C155" s="5" t="n"/>
      <c r="D155" s="5" t="n"/>
      <c r="E155" s="11">
        <f>IF(D155="","",IFERROR(INDEX(Items!$B$6:$B$155,MATCH(D155,Items!$A$6:$A$155,0)),""))</f>
        <v/>
      </c>
      <c r="F155" s="5" t="n"/>
      <c r="G155" s="11">
        <f>IF(D155="","",IFERROR(INDEX(Items!$G$6:$G$155,MATCH(D155,Items!$A$6:$A$155,0)),""))</f>
        <v/>
      </c>
      <c r="H155" s="11">
        <f>IF(D155="","",N(F155)*N(G155))</f>
        <v/>
      </c>
    </row>
  </sheetData>
  <dataValidations count="1">
    <dataValidation sqref="D6:D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G155"/>
  <sheetViews>
    <sheetView workbookViewId="0">
      <pane ySplit="5" topLeftCell="A6" activePane="bottomLeft" state="frozen"/>
      <selection pane="bottomLeft" activeCell="A1" sqref="A1"/>
    </sheetView>
  </sheetViews>
  <sheetFormatPr baseColWidth="8" defaultRowHeight="15"/>
  <cols>
    <col width="12" customWidth="1" min="1" max="1"/>
    <col width="12" customWidth="1" min="2" max="2"/>
    <col width="30" customWidth="1" min="3" max="3"/>
    <col width="16" customWidth="1" min="4" max="4"/>
    <col width="16" customWidth="1" min="5" max="5"/>
    <col width="14" customWidth="1" min="6" max="6"/>
    <col width="16" customWidth="1" min="7" max="7"/>
  </cols>
  <sheetData>
    <row r="1">
      <c r="A1" s="1" t="inlineStr">
        <is>
          <t>Transfers between sections (log every move)</t>
        </is>
      </c>
    </row>
    <row r="2">
      <c r="A2" s="2" t="inlineStr">
        <is>
          <t>Tabski Bar Inventory Template. Cream cells are for typing; grey cells are formulas.</t>
        </is>
      </c>
    </row>
    <row r="3">
      <c r="A3" s="7" t="inlineStr">
        <is>
          <t>Transfers net to zero for the whole venue, so they do not change venue usage. Use this log to check a single section: section usage = opening + received + transfers in - transfers out - closing.</t>
        </is>
      </c>
    </row>
    <row r="5" ht="46" customHeight="1">
      <c r="A5" s="3" t="inlineStr">
        <is>
          <t>Date</t>
        </is>
      </c>
      <c r="B5" s="3" t="inlineStr">
        <is>
          <t>Item ID</t>
        </is>
      </c>
      <c r="C5" s="3" t="inlineStr">
        <is>
          <t>Item name</t>
        </is>
      </c>
      <c r="D5" s="3" t="inlineStr">
        <is>
          <t>From section</t>
        </is>
      </c>
      <c r="E5" s="3" t="inlineStr">
        <is>
          <t>To section</t>
        </is>
      </c>
      <c r="F5" s="3" t="inlineStr">
        <is>
          <t>Count units moved</t>
        </is>
      </c>
      <c r="G5" s="3" t="inlineStr">
        <is>
          <t>Moved by</t>
        </is>
      </c>
    </row>
    <row r="6">
      <c r="A6" s="5" t="n"/>
      <c r="B6" s="5" t="n"/>
      <c r="C6" s="11">
        <f>IF(B6="","",IFERROR(INDEX(Items!$B$6:$B$155,MATCH(B6,Items!$A$6:$A$155,0)),""))</f>
        <v/>
      </c>
      <c r="D6" s="5" t="n"/>
      <c r="E6" s="5" t="n"/>
      <c r="F6" s="5" t="n"/>
      <c r="G6" s="5" t="n"/>
    </row>
    <row r="7">
      <c r="A7" s="5" t="n"/>
      <c r="B7" s="5" t="n"/>
      <c r="C7" s="11">
        <f>IF(B7="","",IFERROR(INDEX(Items!$B$6:$B$155,MATCH(B7,Items!$A$6:$A$155,0)),""))</f>
        <v/>
      </c>
      <c r="D7" s="5" t="n"/>
      <c r="E7" s="5" t="n"/>
      <c r="F7" s="5" t="n"/>
      <c r="G7" s="5" t="n"/>
    </row>
    <row r="8">
      <c r="A8" s="5" t="n"/>
      <c r="B8" s="5" t="n"/>
      <c r="C8" s="11">
        <f>IF(B8="","",IFERROR(INDEX(Items!$B$6:$B$155,MATCH(B8,Items!$A$6:$A$155,0)),""))</f>
        <v/>
      </c>
      <c r="D8" s="5" t="n"/>
      <c r="E8" s="5" t="n"/>
      <c r="F8" s="5" t="n"/>
      <c r="G8" s="5" t="n"/>
    </row>
    <row r="9">
      <c r="A9" s="5" t="n"/>
      <c r="B9" s="5" t="n"/>
      <c r="C9" s="11">
        <f>IF(B9="","",IFERROR(INDEX(Items!$B$6:$B$155,MATCH(B9,Items!$A$6:$A$155,0)),""))</f>
        <v/>
      </c>
      <c r="D9" s="5" t="n"/>
      <c r="E9" s="5" t="n"/>
      <c r="F9" s="5" t="n"/>
      <c r="G9" s="5" t="n"/>
    </row>
    <row r="10">
      <c r="A10" s="5" t="n"/>
      <c r="B10" s="5" t="n"/>
      <c r="C10" s="11">
        <f>IF(B10="","",IFERROR(INDEX(Items!$B$6:$B$155,MATCH(B10,Items!$A$6:$A$155,0)),""))</f>
        <v/>
      </c>
      <c r="D10" s="5" t="n"/>
      <c r="E10" s="5" t="n"/>
      <c r="F10" s="5" t="n"/>
      <c r="G10" s="5" t="n"/>
    </row>
    <row r="11">
      <c r="A11" s="5" t="n"/>
      <c r="B11" s="5" t="n"/>
      <c r="C11" s="11">
        <f>IF(B11="","",IFERROR(INDEX(Items!$B$6:$B$155,MATCH(B11,Items!$A$6:$A$155,0)),""))</f>
        <v/>
      </c>
      <c r="D11" s="5" t="n"/>
      <c r="E11" s="5" t="n"/>
      <c r="F11" s="5" t="n"/>
      <c r="G11" s="5" t="n"/>
    </row>
    <row r="12">
      <c r="A12" s="5" t="n"/>
      <c r="B12" s="5" t="n"/>
      <c r="C12" s="11">
        <f>IF(B12="","",IFERROR(INDEX(Items!$B$6:$B$155,MATCH(B12,Items!$A$6:$A$155,0)),""))</f>
        <v/>
      </c>
      <c r="D12" s="5" t="n"/>
      <c r="E12" s="5" t="n"/>
      <c r="F12" s="5" t="n"/>
      <c r="G12" s="5" t="n"/>
    </row>
    <row r="13">
      <c r="A13" s="5" t="n"/>
      <c r="B13" s="5" t="n"/>
      <c r="C13" s="11">
        <f>IF(B13="","",IFERROR(INDEX(Items!$B$6:$B$155,MATCH(B13,Items!$A$6:$A$155,0)),""))</f>
        <v/>
      </c>
      <c r="D13" s="5" t="n"/>
      <c r="E13" s="5" t="n"/>
      <c r="F13" s="5" t="n"/>
      <c r="G13" s="5" t="n"/>
    </row>
    <row r="14">
      <c r="A14" s="5" t="n"/>
      <c r="B14" s="5" t="n"/>
      <c r="C14" s="11">
        <f>IF(B14="","",IFERROR(INDEX(Items!$B$6:$B$155,MATCH(B14,Items!$A$6:$A$155,0)),""))</f>
        <v/>
      </c>
      <c r="D14" s="5" t="n"/>
      <c r="E14" s="5" t="n"/>
      <c r="F14" s="5" t="n"/>
      <c r="G14" s="5" t="n"/>
    </row>
    <row r="15">
      <c r="A15" s="5" t="n"/>
      <c r="B15" s="5" t="n"/>
      <c r="C15" s="11">
        <f>IF(B15="","",IFERROR(INDEX(Items!$B$6:$B$155,MATCH(B15,Items!$A$6:$A$155,0)),""))</f>
        <v/>
      </c>
      <c r="D15" s="5" t="n"/>
      <c r="E15" s="5" t="n"/>
      <c r="F15" s="5" t="n"/>
      <c r="G15" s="5" t="n"/>
    </row>
    <row r="16">
      <c r="A16" s="5" t="n"/>
      <c r="B16" s="5" t="n"/>
      <c r="C16" s="11">
        <f>IF(B16="","",IFERROR(INDEX(Items!$B$6:$B$155,MATCH(B16,Items!$A$6:$A$155,0)),""))</f>
        <v/>
      </c>
      <c r="D16" s="5" t="n"/>
      <c r="E16" s="5" t="n"/>
      <c r="F16" s="5" t="n"/>
      <c r="G16" s="5" t="n"/>
    </row>
    <row r="17">
      <c r="A17" s="5" t="n"/>
      <c r="B17" s="5" t="n"/>
      <c r="C17" s="11">
        <f>IF(B17="","",IFERROR(INDEX(Items!$B$6:$B$155,MATCH(B17,Items!$A$6:$A$155,0)),""))</f>
        <v/>
      </c>
      <c r="D17" s="5" t="n"/>
      <c r="E17" s="5" t="n"/>
      <c r="F17" s="5" t="n"/>
      <c r="G17" s="5" t="n"/>
    </row>
    <row r="18">
      <c r="A18" s="5" t="n"/>
      <c r="B18" s="5" t="n"/>
      <c r="C18" s="11">
        <f>IF(B18="","",IFERROR(INDEX(Items!$B$6:$B$155,MATCH(B18,Items!$A$6:$A$155,0)),""))</f>
        <v/>
      </c>
      <c r="D18" s="5" t="n"/>
      <c r="E18" s="5" t="n"/>
      <c r="F18" s="5" t="n"/>
      <c r="G18" s="5" t="n"/>
    </row>
    <row r="19">
      <c r="A19" s="5" t="n"/>
      <c r="B19" s="5" t="n"/>
      <c r="C19" s="11">
        <f>IF(B19="","",IFERROR(INDEX(Items!$B$6:$B$155,MATCH(B19,Items!$A$6:$A$155,0)),""))</f>
        <v/>
      </c>
      <c r="D19" s="5" t="n"/>
      <c r="E19" s="5" t="n"/>
      <c r="F19" s="5" t="n"/>
      <c r="G19" s="5" t="n"/>
    </row>
    <row r="20">
      <c r="A20" s="5" t="n"/>
      <c r="B20" s="5" t="n"/>
      <c r="C20" s="11">
        <f>IF(B20="","",IFERROR(INDEX(Items!$B$6:$B$155,MATCH(B20,Items!$A$6:$A$155,0)),""))</f>
        <v/>
      </c>
      <c r="D20" s="5" t="n"/>
      <c r="E20" s="5" t="n"/>
      <c r="F20" s="5" t="n"/>
      <c r="G20" s="5" t="n"/>
    </row>
    <row r="21">
      <c r="A21" s="5" t="n"/>
      <c r="B21" s="5" t="n"/>
      <c r="C21" s="11">
        <f>IF(B21="","",IFERROR(INDEX(Items!$B$6:$B$155,MATCH(B21,Items!$A$6:$A$155,0)),""))</f>
        <v/>
      </c>
      <c r="D21" s="5" t="n"/>
      <c r="E21" s="5" t="n"/>
      <c r="F21" s="5" t="n"/>
      <c r="G21" s="5" t="n"/>
    </row>
    <row r="22">
      <c r="A22" s="5" t="n"/>
      <c r="B22" s="5" t="n"/>
      <c r="C22" s="11">
        <f>IF(B22="","",IFERROR(INDEX(Items!$B$6:$B$155,MATCH(B22,Items!$A$6:$A$155,0)),""))</f>
        <v/>
      </c>
      <c r="D22" s="5" t="n"/>
      <c r="E22" s="5" t="n"/>
      <c r="F22" s="5" t="n"/>
      <c r="G22" s="5" t="n"/>
    </row>
    <row r="23">
      <c r="A23" s="5" t="n"/>
      <c r="B23" s="5" t="n"/>
      <c r="C23" s="11">
        <f>IF(B23="","",IFERROR(INDEX(Items!$B$6:$B$155,MATCH(B23,Items!$A$6:$A$155,0)),""))</f>
        <v/>
      </c>
      <c r="D23" s="5" t="n"/>
      <c r="E23" s="5" t="n"/>
      <c r="F23" s="5" t="n"/>
      <c r="G23" s="5" t="n"/>
    </row>
    <row r="24">
      <c r="A24" s="5" t="n"/>
      <c r="B24" s="5" t="n"/>
      <c r="C24" s="11">
        <f>IF(B24="","",IFERROR(INDEX(Items!$B$6:$B$155,MATCH(B24,Items!$A$6:$A$155,0)),""))</f>
        <v/>
      </c>
      <c r="D24" s="5" t="n"/>
      <c r="E24" s="5" t="n"/>
      <c r="F24" s="5" t="n"/>
      <c r="G24" s="5" t="n"/>
    </row>
    <row r="25">
      <c r="A25" s="5" t="n"/>
      <c r="B25" s="5" t="n"/>
      <c r="C25" s="11">
        <f>IF(B25="","",IFERROR(INDEX(Items!$B$6:$B$155,MATCH(B25,Items!$A$6:$A$155,0)),""))</f>
        <v/>
      </c>
      <c r="D25" s="5" t="n"/>
      <c r="E25" s="5" t="n"/>
      <c r="F25" s="5" t="n"/>
      <c r="G25" s="5" t="n"/>
    </row>
    <row r="26">
      <c r="A26" s="5" t="n"/>
      <c r="B26" s="5" t="n"/>
      <c r="C26" s="11">
        <f>IF(B26="","",IFERROR(INDEX(Items!$B$6:$B$155,MATCH(B26,Items!$A$6:$A$155,0)),""))</f>
        <v/>
      </c>
      <c r="D26" s="5" t="n"/>
      <c r="E26" s="5" t="n"/>
      <c r="F26" s="5" t="n"/>
      <c r="G26" s="5" t="n"/>
    </row>
    <row r="27">
      <c r="A27" s="5" t="n"/>
      <c r="B27" s="5" t="n"/>
      <c r="C27" s="11">
        <f>IF(B27="","",IFERROR(INDEX(Items!$B$6:$B$155,MATCH(B27,Items!$A$6:$A$155,0)),""))</f>
        <v/>
      </c>
      <c r="D27" s="5" t="n"/>
      <c r="E27" s="5" t="n"/>
      <c r="F27" s="5" t="n"/>
      <c r="G27" s="5" t="n"/>
    </row>
    <row r="28">
      <c r="A28" s="5" t="n"/>
      <c r="B28" s="5" t="n"/>
      <c r="C28" s="11">
        <f>IF(B28="","",IFERROR(INDEX(Items!$B$6:$B$155,MATCH(B28,Items!$A$6:$A$155,0)),""))</f>
        <v/>
      </c>
      <c r="D28" s="5" t="n"/>
      <c r="E28" s="5" t="n"/>
      <c r="F28" s="5" t="n"/>
      <c r="G28" s="5" t="n"/>
    </row>
    <row r="29">
      <c r="A29" s="5" t="n"/>
      <c r="B29" s="5" t="n"/>
      <c r="C29" s="11">
        <f>IF(B29="","",IFERROR(INDEX(Items!$B$6:$B$155,MATCH(B29,Items!$A$6:$A$155,0)),""))</f>
        <v/>
      </c>
      <c r="D29" s="5" t="n"/>
      <c r="E29" s="5" t="n"/>
      <c r="F29" s="5" t="n"/>
      <c r="G29" s="5" t="n"/>
    </row>
    <row r="30">
      <c r="A30" s="5" t="n"/>
      <c r="B30" s="5" t="n"/>
      <c r="C30" s="11">
        <f>IF(B30="","",IFERROR(INDEX(Items!$B$6:$B$155,MATCH(B30,Items!$A$6:$A$155,0)),""))</f>
        <v/>
      </c>
      <c r="D30" s="5" t="n"/>
      <c r="E30" s="5" t="n"/>
      <c r="F30" s="5" t="n"/>
      <c r="G30" s="5" t="n"/>
    </row>
    <row r="31">
      <c r="A31" s="5" t="n"/>
      <c r="B31" s="5" t="n"/>
      <c r="C31" s="11">
        <f>IF(B31="","",IFERROR(INDEX(Items!$B$6:$B$155,MATCH(B31,Items!$A$6:$A$155,0)),""))</f>
        <v/>
      </c>
      <c r="D31" s="5" t="n"/>
      <c r="E31" s="5" t="n"/>
      <c r="F31" s="5" t="n"/>
      <c r="G31" s="5" t="n"/>
    </row>
    <row r="32">
      <c r="A32" s="5" t="n"/>
      <c r="B32" s="5" t="n"/>
      <c r="C32" s="11">
        <f>IF(B32="","",IFERROR(INDEX(Items!$B$6:$B$155,MATCH(B32,Items!$A$6:$A$155,0)),""))</f>
        <v/>
      </c>
      <c r="D32" s="5" t="n"/>
      <c r="E32" s="5" t="n"/>
      <c r="F32" s="5" t="n"/>
      <c r="G32" s="5" t="n"/>
    </row>
    <row r="33">
      <c r="A33" s="5" t="n"/>
      <c r="B33" s="5" t="n"/>
      <c r="C33" s="11">
        <f>IF(B33="","",IFERROR(INDEX(Items!$B$6:$B$155,MATCH(B33,Items!$A$6:$A$155,0)),""))</f>
        <v/>
      </c>
      <c r="D33" s="5" t="n"/>
      <c r="E33" s="5" t="n"/>
      <c r="F33" s="5" t="n"/>
      <c r="G33" s="5" t="n"/>
    </row>
    <row r="34">
      <c r="A34" s="5" t="n"/>
      <c r="B34" s="5" t="n"/>
      <c r="C34" s="11">
        <f>IF(B34="","",IFERROR(INDEX(Items!$B$6:$B$155,MATCH(B34,Items!$A$6:$A$155,0)),""))</f>
        <v/>
      </c>
      <c r="D34" s="5" t="n"/>
      <c r="E34" s="5" t="n"/>
      <c r="F34" s="5" t="n"/>
      <c r="G34" s="5" t="n"/>
    </row>
    <row r="35">
      <c r="A35" s="5" t="n"/>
      <c r="B35" s="5" t="n"/>
      <c r="C35" s="11">
        <f>IF(B35="","",IFERROR(INDEX(Items!$B$6:$B$155,MATCH(B35,Items!$A$6:$A$155,0)),""))</f>
        <v/>
      </c>
      <c r="D35" s="5" t="n"/>
      <c r="E35" s="5" t="n"/>
      <c r="F35" s="5" t="n"/>
      <c r="G35" s="5" t="n"/>
    </row>
    <row r="36">
      <c r="A36" s="5" t="n"/>
      <c r="B36" s="5" t="n"/>
      <c r="C36" s="11">
        <f>IF(B36="","",IFERROR(INDEX(Items!$B$6:$B$155,MATCH(B36,Items!$A$6:$A$155,0)),""))</f>
        <v/>
      </c>
      <c r="D36" s="5" t="n"/>
      <c r="E36" s="5" t="n"/>
      <c r="F36" s="5" t="n"/>
      <c r="G36" s="5" t="n"/>
    </row>
    <row r="37">
      <c r="A37" s="5" t="n"/>
      <c r="B37" s="5" t="n"/>
      <c r="C37" s="11">
        <f>IF(B37="","",IFERROR(INDEX(Items!$B$6:$B$155,MATCH(B37,Items!$A$6:$A$155,0)),""))</f>
        <v/>
      </c>
      <c r="D37" s="5" t="n"/>
      <c r="E37" s="5" t="n"/>
      <c r="F37" s="5" t="n"/>
      <c r="G37" s="5" t="n"/>
    </row>
    <row r="38">
      <c r="A38" s="5" t="n"/>
      <c r="B38" s="5" t="n"/>
      <c r="C38" s="11">
        <f>IF(B38="","",IFERROR(INDEX(Items!$B$6:$B$155,MATCH(B38,Items!$A$6:$A$155,0)),""))</f>
        <v/>
      </c>
      <c r="D38" s="5" t="n"/>
      <c r="E38" s="5" t="n"/>
      <c r="F38" s="5" t="n"/>
      <c r="G38" s="5" t="n"/>
    </row>
    <row r="39">
      <c r="A39" s="5" t="n"/>
      <c r="B39" s="5" t="n"/>
      <c r="C39" s="11">
        <f>IF(B39="","",IFERROR(INDEX(Items!$B$6:$B$155,MATCH(B39,Items!$A$6:$A$155,0)),""))</f>
        <v/>
      </c>
      <c r="D39" s="5" t="n"/>
      <c r="E39" s="5" t="n"/>
      <c r="F39" s="5" t="n"/>
      <c r="G39" s="5" t="n"/>
    </row>
    <row r="40">
      <c r="A40" s="5" t="n"/>
      <c r="B40" s="5" t="n"/>
      <c r="C40" s="11">
        <f>IF(B40="","",IFERROR(INDEX(Items!$B$6:$B$155,MATCH(B40,Items!$A$6:$A$155,0)),""))</f>
        <v/>
      </c>
      <c r="D40" s="5" t="n"/>
      <c r="E40" s="5" t="n"/>
      <c r="F40" s="5" t="n"/>
      <c r="G40" s="5" t="n"/>
    </row>
    <row r="41">
      <c r="A41" s="5" t="n"/>
      <c r="B41" s="5" t="n"/>
      <c r="C41" s="11">
        <f>IF(B41="","",IFERROR(INDEX(Items!$B$6:$B$155,MATCH(B41,Items!$A$6:$A$155,0)),""))</f>
        <v/>
      </c>
      <c r="D41" s="5" t="n"/>
      <c r="E41" s="5" t="n"/>
      <c r="F41" s="5" t="n"/>
      <c r="G41" s="5" t="n"/>
    </row>
    <row r="42">
      <c r="A42" s="5" t="n"/>
      <c r="B42" s="5" t="n"/>
      <c r="C42" s="11">
        <f>IF(B42="","",IFERROR(INDEX(Items!$B$6:$B$155,MATCH(B42,Items!$A$6:$A$155,0)),""))</f>
        <v/>
      </c>
      <c r="D42" s="5" t="n"/>
      <c r="E42" s="5" t="n"/>
      <c r="F42" s="5" t="n"/>
      <c r="G42" s="5" t="n"/>
    </row>
    <row r="43">
      <c r="A43" s="5" t="n"/>
      <c r="B43" s="5" t="n"/>
      <c r="C43" s="11">
        <f>IF(B43="","",IFERROR(INDEX(Items!$B$6:$B$155,MATCH(B43,Items!$A$6:$A$155,0)),""))</f>
        <v/>
      </c>
      <c r="D43" s="5" t="n"/>
      <c r="E43" s="5" t="n"/>
      <c r="F43" s="5" t="n"/>
      <c r="G43" s="5" t="n"/>
    </row>
    <row r="44">
      <c r="A44" s="5" t="n"/>
      <c r="B44" s="5" t="n"/>
      <c r="C44" s="11">
        <f>IF(B44="","",IFERROR(INDEX(Items!$B$6:$B$155,MATCH(B44,Items!$A$6:$A$155,0)),""))</f>
        <v/>
      </c>
      <c r="D44" s="5" t="n"/>
      <c r="E44" s="5" t="n"/>
      <c r="F44" s="5" t="n"/>
      <c r="G44" s="5" t="n"/>
    </row>
    <row r="45">
      <c r="A45" s="5" t="n"/>
      <c r="B45" s="5" t="n"/>
      <c r="C45" s="11">
        <f>IF(B45="","",IFERROR(INDEX(Items!$B$6:$B$155,MATCH(B45,Items!$A$6:$A$155,0)),""))</f>
        <v/>
      </c>
      <c r="D45" s="5" t="n"/>
      <c r="E45" s="5" t="n"/>
      <c r="F45" s="5" t="n"/>
      <c r="G45" s="5" t="n"/>
    </row>
    <row r="46">
      <c r="A46" s="5" t="n"/>
      <c r="B46" s="5" t="n"/>
      <c r="C46" s="11">
        <f>IF(B46="","",IFERROR(INDEX(Items!$B$6:$B$155,MATCH(B46,Items!$A$6:$A$155,0)),""))</f>
        <v/>
      </c>
      <c r="D46" s="5" t="n"/>
      <c r="E46" s="5" t="n"/>
      <c r="F46" s="5" t="n"/>
      <c r="G46" s="5" t="n"/>
    </row>
    <row r="47">
      <c r="A47" s="5" t="n"/>
      <c r="B47" s="5" t="n"/>
      <c r="C47" s="11">
        <f>IF(B47="","",IFERROR(INDEX(Items!$B$6:$B$155,MATCH(B47,Items!$A$6:$A$155,0)),""))</f>
        <v/>
      </c>
      <c r="D47" s="5" t="n"/>
      <c r="E47" s="5" t="n"/>
      <c r="F47" s="5" t="n"/>
      <c r="G47" s="5" t="n"/>
    </row>
    <row r="48">
      <c r="A48" s="5" t="n"/>
      <c r="B48" s="5" t="n"/>
      <c r="C48" s="11">
        <f>IF(B48="","",IFERROR(INDEX(Items!$B$6:$B$155,MATCH(B48,Items!$A$6:$A$155,0)),""))</f>
        <v/>
      </c>
      <c r="D48" s="5" t="n"/>
      <c r="E48" s="5" t="n"/>
      <c r="F48" s="5" t="n"/>
      <c r="G48" s="5" t="n"/>
    </row>
    <row r="49">
      <c r="A49" s="5" t="n"/>
      <c r="B49" s="5" t="n"/>
      <c r="C49" s="11">
        <f>IF(B49="","",IFERROR(INDEX(Items!$B$6:$B$155,MATCH(B49,Items!$A$6:$A$155,0)),""))</f>
        <v/>
      </c>
      <c r="D49" s="5" t="n"/>
      <c r="E49" s="5" t="n"/>
      <c r="F49" s="5" t="n"/>
      <c r="G49" s="5" t="n"/>
    </row>
    <row r="50">
      <c r="A50" s="5" t="n"/>
      <c r="B50" s="5" t="n"/>
      <c r="C50" s="11">
        <f>IF(B50="","",IFERROR(INDEX(Items!$B$6:$B$155,MATCH(B50,Items!$A$6:$A$155,0)),""))</f>
        <v/>
      </c>
      <c r="D50" s="5" t="n"/>
      <c r="E50" s="5" t="n"/>
      <c r="F50" s="5" t="n"/>
      <c r="G50" s="5" t="n"/>
    </row>
    <row r="51">
      <c r="A51" s="5" t="n"/>
      <c r="B51" s="5" t="n"/>
      <c r="C51" s="11">
        <f>IF(B51="","",IFERROR(INDEX(Items!$B$6:$B$155,MATCH(B51,Items!$A$6:$A$155,0)),""))</f>
        <v/>
      </c>
      <c r="D51" s="5" t="n"/>
      <c r="E51" s="5" t="n"/>
      <c r="F51" s="5" t="n"/>
      <c r="G51" s="5" t="n"/>
    </row>
    <row r="52">
      <c r="A52" s="5" t="n"/>
      <c r="B52" s="5" t="n"/>
      <c r="C52" s="11">
        <f>IF(B52="","",IFERROR(INDEX(Items!$B$6:$B$155,MATCH(B52,Items!$A$6:$A$155,0)),""))</f>
        <v/>
      </c>
      <c r="D52" s="5" t="n"/>
      <c r="E52" s="5" t="n"/>
      <c r="F52" s="5" t="n"/>
      <c r="G52" s="5" t="n"/>
    </row>
    <row r="53">
      <c r="A53" s="5" t="n"/>
      <c r="B53" s="5" t="n"/>
      <c r="C53" s="11">
        <f>IF(B53="","",IFERROR(INDEX(Items!$B$6:$B$155,MATCH(B53,Items!$A$6:$A$155,0)),""))</f>
        <v/>
      </c>
      <c r="D53" s="5" t="n"/>
      <c r="E53" s="5" t="n"/>
      <c r="F53" s="5" t="n"/>
      <c r="G53" s="5" t="n"/>
    </row>
    <row r="54">
      <c r="A54" s="5" t="n"/>
      <c r="B54" s="5" t="n"/>
      <c r="C54" s="11">
        <f>IF(B54="","",IFERROR(INDEX(Items!$B$6:$B$155,MATCH(B54,Items!$A$6:$A$155,0)),""))</f>
        <v/>
      </c>
      <c r="D54" s="5" t="n"/>
      <c r="E54" s="5" t="n"/>
      <c r="F54" s="5" t="n"/>
      <c r="G54" s="5" t="n"/>
    </row>
    <row r="55">
      <c r="A55" s="5" t="n"/>
      <c r="B55" s="5" t="n"/>
      <c r="C55" s="11">
        <f>IF(B55="","",IFERROR(INDEX(Items!$B$6:$B$155,MATCH(B55,Items!$A$6:$A$155,0)),""))</f>
        <v/>
      </c>
      <c r="D55" s="5" t="n"/>
      <c r="E55" s="5" t="n"/>
      <c r="F55" s="5" t="n"/>
      <c r="G55" s="5" t="n"/>
    </row>
    <row r="56">
      <c r="A56" s="5" t="n"/>
      <c r="B56" s="5" t="n"/>
      <c r="C56" s="11">
        <f>IF(B56="","",IFERROR(INDEX(Items!$B$6:$B$155,MATCH(B56,Items!$A$6:$A$155,0)),""))</f>
        <v/>
      </c>
      <c r="D56" s="5" t="n"/>
      <c r="E56" s="5" t="n"/>
      <c r="F56" s="5" t="n"/>
      <c r="G56" s="5" t="n"/>
    </row>
    <row r="57">
      <c r="A57" s="5" t="n"/>
      <c r="B57" s="5" t="n"/>
      <c r="C57" s="11">
        <f>IF(B57="","",IFERROR(INDEX(Items!$B$6:$B$155,MATCH(B57,Items!$A$6:$A$155,0)),""))</f>
        <v/>
      </c>
      <c r="D57" s="5" t="n"/>
      <c r="E57" s="5" t="n"/>
      <c r="F57" s="5" t="n"/>
      <c r="G57" s="5" t="n"/>
    </row>
    <row r="58">
      <c r="A58" s="5" t="n"/>
      <c r="B58" s="5" t="n"/>
      <c r="C58" s="11">
        <f>IF(B58="","",IFERROR(INDEX(Items!$B$6:$B$155,MATCH(B58,Items!$A$6:$A$155,0)),""))</f>
        <v/>
      </c>
      <c r="D58" s="5" t="n"/>
      <c r="E58" s="5" t="n"/>
      <c r="F58" s="5" t="n"/>
      <c r="G58" s="5" t="n"/>
    </row>
    <row r="59">
      <c r="A59" s="5" t="n"/>
      <c r="B59" s="5" t="n"/>
      <c r="C59" s="11">
        <f>IF(B59="","",IFERROR(INDEX(Items!$B$6:$B$155,MATCH(B59,Items!$A$6:$A$155,0)),""))</f>
        <v/>
      </c>
      <c r="D59" s="5" t="n"/>
      <c r="E59" s="5" t="n"/>
      <c r="F59" s="5" t="n"/>
      <c r="G59" s="5" t="n"/>
    </row>
    <row r="60">
      <c r="A60" s="5" t="n"/>
      <c r="B60" s="5" t="n"/>
      <c r="C60" s="11">
        <f>IF(B60="","",IFERROR(INDEX(Items!$B$6:$B$155,MATCH(B60,Items!$A$6:$A$155,0)),""))</f>
        <v/>
      </c>
      <c r="D60" s="5" t="n"/>
      <c r="E60" s="5" t="n"/>
      <c r="F60" s="5" t="n"/>
      <c r="G60" s="5" t="n"/>
    </row>
    <row r="61">
      <c r="A61" s="5" t="n"/>
      <c r="B61" s="5" t="n"/>
      <c r="C61" s="11">
        <f>IF(B61="","",IFERROR(INDEX(Items!$B$6:$B$155,MATCH(B61,Items!$A$6:$A$155,0)),""))</f>
        <v/>
      </c>
      <c r="D61" s="5" t="n"/>
      <c r="E61" s="5" t="n"/>
      <c r="F61" s="5" t="n"/>
      <c r="G61" s="5" t="n"/>
    </row>
    <row r="62">
      <c r="A62" s="5" t="n"/>
      <c r="B62" s="5" t="n"/>
      <c r="C62" s="11">
        <f>IF(B62="","",IFERROR(INDEX(Items!$B$6:$B$155,MATCH(B62,Items!$A$6:$A$155,0)),""))</f>
        <v/>
      </c>
      <c r="D62" s="5" t="n"/>
      <c r="E62" s="5" t="n"/>
      <c r="F62" s="5" t="n"/>
      <c r="G62" s="5" t="n"/>
    </row>
    <row r="63">
      <c r="A63" s="5" t="n"/>
      <c r="B63" s="5" t="n"/>
      <c r="C63" s="11">
        <f>IF(B63="","",IFERROR(INDEX(Items!$B$6:$B$155,MATCH(B63,Items!$A$6:$A$155,0)),""))</f>
        <v/>
      </c>
      <c r="D63" s="5" t="n"/>
      <c r="E63" s="5" t="n"/>
      <c r="F63" s="5" t="n"/>
      <c r="G63" s="5" t="n"/>
    </row>
    <row r="64">
      <c r="A64" s="5" t="n"/>
      <c r="B64" s="5" t="n"/>
      <c r="C64" s="11">
        <f>IF(B64="","",IFERROR(INDEX(Items!$B$6:$B$155,MATCH(B64,Items!$A$6:$A$155,0)),""))</f>
        <v/>
      </c>
      <c r="D64" s="5" t="n"/>
      <c r="E64" s="5" t="n"/>
      <c r="F64" s="5" t="n"/>
      <c r="G64" s="5" t="n"/>
    </row>
    <row r="65">
      <c r="A65" s="5" t="n"/>
      <c r="B65" s="5" t="n"/>
      <c r="C65" s="11">
        <f>IF(B65="","",IFERROR(INDEX(Items!$B$6:$B$155,MATCH(B65,Items!$A$6:$A$155,0)),""))</f>
        <v/>
      </c>
      <c r="D65" s="5" t="n"/>
      <c r="E65" s="5" t="n"/>
      <c r="F65" s="5" t="n"/>
      <c r="G65" s="5" t="n"/>
    </row>
    <row r="66">
      <c r="A66" s="5" t="n"/>
      <c r="B66" s="5" t="n"/>
      <c r="C66" s="11">
        <f>IF(B66="","",IFERROR(INDEX(Items!$B$6:$B$155,MATCH(B66,Items!$A$6:$A$155,0)),""))</f>
        <v/>
      </c>
      <c r="D66" s="5" t="n"/>
      <c r="E66" s="5" t="n"/>
      <c r="F66" s="5" t="n"/>
      <c r="G66" s="5" t="n"/>
    </row>
    <row r="67">
      <c r="A67" s="5" t="n"/>
      <c r="B67" s="5" t="n"/>
      <c r="C67" s="11">
        <f>IF(B67="","",IFERROR(INDEX(Items!$B$6:$B$155,MATCH(B67,Items!$A$6:$A$155,0)),""))</f>
        <v/>
      </c>
      <c r="D67" s="5" t="n"/>
      <c r="E67" s="5" t="n"/>
      <c r="F67" s="5" t="n"/>
      <c r="G67" s="5" t="n"/>
    </row>
    <row r="68">
      <c r="A68" s="5" t="n"/>
      <c r="B68" s="5" t="n"/>
      <c r="C68" s="11">
        <f>IF(B68="","",IFERROR(INDEX(Items!$B$6:$B$155,MATCH(B68,Items!$A$6:$A$155,0)),""))</f>
        <v/>
      </c>
      <c r="D68" s="5" t="n"/>
      <c r="E68" s="5" t="n"/>
      <c r="F68" s="5" t="n"/>
      <c r="G68" s="5" t="n"/>
    </row>
    <row r="69">
      <c r="A69" s="5" t="n"/>
      <c r="B69" s="5" t="n"/>
      <c r="C69" s="11">
        <f>IF(B69="","",IFERROR(INDEX(Items!$B$6:$B$155,MATCH(B69,Items!$A$6:$A$155,0)),""))</f>
        <v/>
      </c>
      <c r="D69" s="5" t="n"/>
      <c r="E69" s="5" t="n"/>
      <c r="F69" s="5" t="n"/>
      <c r="G69" s="5" t="n"/>
    </row>
    <row r="70">
      <c r="A70" s="5" t="n"/>
      <c r="B70" s="5" t="n"/>
      <c r="C70" s="11">
        <f>IF(B70="","",IFERROR(INDEX(Items!$B$6:$B$155,MATCH(B70,Items!$A$6:$A$155,0)),""))</f>
        <v/>
      </c>
      <c r="D70" s="5" t="n"/>
      <c r="E70" s="5" t="n"/>
      <c r="F70" s="5" t="n"/>
      <c r="G70" s="5" t="n"/>
    </row>
    <row r="71">
      <c r="A71" s="5" t="n"/>
      <c r="B71" s="5" t="n"/>
      <c r="C71" s="11">
        <f>IF(B71="","",IFERROR(INDEX(Items!$B$6:$B$155,MATCH(B71,Items!$A$6:$A$155,0)),""))</f>
        <v/>
      </c>
      <c r="D71" s="5" t="n"/>
      <c r="E71" s="5" t="n"/>
      <c r="F71" s="5" t="n"/>
      <c r="G71" s="5" t="n"/>
    </row>
    <row r="72">
      <c r="A72" s="5" t="n"/>
      <c r="B72" s="5" t="n"/>
      <c r="C72" s="11">
        <f>IF(B72="","",IFERROR(INDEX(Items!$B$6:$B$155,MATCH(B72,Items!$A$6:$A$155,0)),""))</f>
        <v/>
      </c>
      <c r="D72" s="5" t="n"/>
      <c r="E72" s="5" t="n"/>
      <c r="F72" s="5" t="n"/>
      <c r="G72" s="5" t="n"/>
    </row>
    <row r="73">
      <c r="A73" s="5" t="n"/>
      <c r="B73" s="5" t="n"/>
      <c r="C73" s="11">
        <f>IF(B73="","",IFERROR(INDEX(Items!$B$6:$B$155,MATCH(B73,Items!$A$6:$A$155,0)),""))</f>
        <v/>
      </c>
      <c r="D73" s="5" t="n"/>
      <c r="E73" s="5" t="n"/>
      <c r="F73" s="5" t="n"/>
      <c r="G73" s="5" t="n"/>
    </row>
    <row r="74">
      <c r="A74" s="5" t="n"/>
      <c r="B74" s="5" t="n"/>
      <c r="C74" s="11">
        <f>IF(B74="","",IFERROR(INDEX(Items!$B$6:$B$155,MATCH(B74,Items!$A$6:$A$155,0)),""))</f>
        <v/>
      </c>
      <c r="D74" s="5" t="n"/>
      <c r="E74" s="5" t="n"/>
      <c r="F74" s="5" t="n"/>
      <c r="G74" s="5" t="n"/>
    </row>
    <row r="75">
      <c r="A75" s="5" t="n"/>
      <c r="B75" s="5" t="n"/>
      <c r="C75" s="11">
        <f>IF(B75="","",IFERROR(INDEX(Items!$B$6:$B$155,MATCH(B75,Items!$A$6:$A$155,0)),""))</f>
        <v/>
      </c>
      <c r="D75" s="5" t="n"/>
      <c r="E75" s="5" t="n"/>
      <c r="F75" s="5" t="n"/>
      <c r="G75" s="5" t="n"/>
    </row>
    <row r="76">
      <c r="A76" s="5" t="n"/>
      <c r="B76" s="5" t="n"/>
      <c r="C76" s="11">
        <f>IF(B76="","",IFERROR(INDEX(Items!$B$6:$B$155,MATCH(B76,Items!$A$6:$A$155,0)),""))</f>
        <v/>
      </c>
      <c r="D76" s="5" t="n"/>
      <c r="E76" s="5" t="n"/>
      <c r="F76" s="5" t="n"/>
      <c r="G76" s="5" t="n"/>
    </row>
    <row r="77">
      <c r="A77" s="5" t="n"/>
      <c r="B77" s="5" t="n"/>
      <c r="C77" s="11">
        <f>IF(B77="","",IFERROR(INDEX(Items!$B$6:$B$155,MATCH(B77,Items!$A$6:$A$155,0)),""))</f>
        <v/>
      </c>
      <c r="D77" s="5" t="n"/>
      <c r="E77" s="5" t="n"/>
      <c r="F77" s="5" t="n"/>
      <c r="G77" s="5" t="n"/>
    </row>
    <row r="78">
      <c r="A78" s="5" t="n"/>
      <c r="B78" s="5" t="n"/>
      <c r="C78" s="11">
        <f>IF(B78="","",IFERROR(INDEX(Items!$B$6:$B$155,MATCH(B78,Items!$A$6:$A$155,0)),""))</f>
        <v/>
      </c>
      <c r="D78" s="5" t="n"/>
      <c r="E78" s="5" t="n"/>
      <c r="F78" s="5" t="n"/>
      <c r="G78" s="5" t="n"/>
    </row>
    <row r="79">
      <c r="A79" s="5" t="n"/>
      <c r="B79" s="5" t="n"/>
      <c r="C79" s="11">
        <f>IF(B79="","",IFERROR(INDEX(Items!$B$6:$B$155,MATCH(B79,Items!$A$6:$A$155,0)),""))</f>
        <v/>
      </c>
      <c r="D79" s="5" t="n"/>
      <c r="E79" s="5" t="n"/>
      <c r="F79" s="5" t="n"/>
      <c r="G79" s="5" t="n"/>
    </row>
    <row r="80">
      <c r="A80" s="5" t="n"/>
      <c r="B80" s="5" t="n"/>
      <c r="C80" s="11">
        <f>IF(B80="","",IFERROR(INDEX(Items!$B$6:$B$155,MATCH(B80,Items!$A$6:$A$155,0)),""))</f>
        <v/>
      </c>
      <c r="D80" s="5" t="n"/>
      <c r="E80" s="5" t="n"/>
      <c r="F80" s="5" t="n"/>
      <c r="G80" s="5" t="n"/>
    </row>
    <row r="81">
      <c r="A81" s="5" t="n"/>
      <c r="B81" s="5" t="n"/>
      <c r="C81" s="11">
        <f>IF(B81="","",IFERROR(INDEX(Items!$B$6:$B$155,MATCH(B81,Items!$A$6:$A$155,0)),""))</f>
        <v/>
      </c>
      <c r="D81" s="5" t="n"/>
      <c r="E81" s="5" t="n"/>
      <c r="F81" s="5" t="n"/>
      <c r="G81" s="5" t="n"/>
    </row>
    <row r="82">
      <c r="A82" s="5" t="n"/>
      <c r="B82" s="5" t="n"/>
      <c r="C82" s="11">
        <f>IF(B82="","",IFERROR(INDEX(Items!$B$6:$B$155,MATCH(B82,Items!$A$6:$A$155,0)),""))</f>
        <v/>
      </c>
      <c r="D82" s="5" t="n"/>
      <c r="E82" s="5" t="n"/>
      <c r="F82" s="5" t="n"/>
      <c r="G82" s="5" t="n"/>
    </row>
    <row r="83">
      <c r="A83" s="5" t="n"/>
      <c r="B83" s="5" t="n"/>
      <c r="C83" s="11">
        <f>IF(B83="","",IFERROR(INDEX(Items!$B$6:$B$155,MATCH(B83,Items!$A$6:$A$155,0)),""))</f>
        <v/>
      </c>
      <c r="D83" s="5" t="n"/>
      <c r="E83" s="5" t="n"/>
      <c r="F83" s="5" t="n"/>
      <c r="G83" s="5" t="n"/>
    </row>
    <row r="84">
      <c r="A84" s="5" t="n"/>
      <c r="B84" s="5" t="n"/>
      <c r="C84" s="11">
        <f>IF(B84="","",IFERROR(INDEX(Items!$B$6:$B$155,MATCH(B84,Items!$A$6:$A$155,0)),""))</f>
        <v/>
      </c>
      <c r="D84" s="5" t="n"/>
      <c r="E84" s="5" t="n"/>
      <c r="F84" s="5" t="n"/>
      <c r="G84" s="5" t="n"/>
    </row>
    <row r="85">
      <c r="A85" s="5" t="n"/>
      <c r="B85" s="5" t="n"/>
      <c r="C85" s="11">
        <f>IF(B85="","",IFERROR(INDEX(Items!$B$6:$B$155,MATCH(B85,Items!$A$6:$A$155,0)),""))</f>
        <v/>
      </c>
      <c r="D85" s="5" t="n"/>
      <c r="E85" s="5" t="n"/>
      <c r="F85" s="5" t="n"/>
      <c r="G85" s="5" t="n"/>
    </row>
    <row r="86">
      <c r="A86" s="5" t="n"/>
      <c r="B86" s="5" t="n"/>
      <c r="C86" s="11">
        <f>IF(B86="","",IFERROR(INDEX(Items!$B$6:$B$155,MATCH(B86,Items!$A$6:$A$155,0)),""))</f>
        <v/>
      </c>
      <c r="D86" s="5" t="n"/>
      <c r="E86" s="5" t="n"/>
      <c r="F86" s="5" t="n"/>
      <c r="G86" s="5" t="n"/>
    </row>
    <row r="87">
      <c r="A87" s="5" t="n"/>
      <c r="B87" s="5" t="n"/>
      <c r="C87" s="11">
        <f>IF(B87="","",IFERROR(INDEX(Items!$B$6:$B$155,MATCH(B87,Items!$A$6:$A$155,0)),""))</f>
        <v/>
      </c>
      <c r="D87" s="5" t="n"/>
      <c r="E87" s="5" t="n"/>
      <c r="F87" s="5" t="n"/>
      <c r="G87" s="5" t="n"/>
    </row>
    <row r="88">
      <c r="A88" s="5" t="n"/>
      <c r="B88" s="5" t="n"/>
      <c r="C88" s="11">
        <f>IF(B88="","",IFERROR(INDEX(Items!$B$6:$B$155,MATCH(B88,Items!$A$6:$A$155,0)),""))</f>
        <v/>
      </c>
      <c r="D88" s="5" t="n"/>
      <c r="E88" s="5" t="n"/>
      <c r="F88" s="5" t="n"/>
      <c r="G88" s="5" t="n"/>
    </row>
    <row r="89">
      <c r="A89" s="5" t="n"/>
      <c r="B89" s="5" t="n"/>
      <c r="C89" s="11">
        <f>IF(B89="","",IFERROR(INDEX(Items!$B$6:$B$155,MATCH(B89,Items!$A$6:$A$155,0)),""))</f>
        <v/>
      </c>
      <c r="D89" s="5" t="n"/>
      <c r="E89" s="5" t="n"/>
      <c r="F89" s="5" t="n"/>
      <c r="G89" s="5" t="n"/>
    </row>
    <row r="90">
      <c r="A90" s="5" t="n"/>
      <c r="B90" s="5" t="n"/>
      <c r="C90" s="11">
        <f>IF(B90="","",IFERROR(INDEX(Items!$B$6:$B$155,MATCH(B90,Items!$A$6:$A$155,0)),""))</f>
        <v/>
      </c>
      <c r="D90" s="5" t="n"/>
      <c r="E90" s="5" t="n"/>
      <c r="F90" s="5" t="n"/>
      <c r="G90" s="5" t="n"/>
    </row>
    <row r="91">
      <c r="A91" s="5" t="n"/>
      <c r="B91" s="5" t="n"/>
      <c r="C91" s="11">
        <f>IF(B91="","",IFERROR(INDEX(Items!$B$6:$B$155,MATCH(B91,Items!$A$6:$A$155,0)),""))</f>
        <v/>
      </c>
      <c r="D91" s="5" t="n"/>
      <c r="E91" s="5" t="n"/>
      <c r="F91" s="5" t="n"/>
      <c r="G91" s="5" t="n"/>
    </row>
    <row r="92">
      <c r="A92" s="5" t="n"/>
      <c r="B92" s="5" t="n"/>
      <c r="C92" s="11">
        <f>IF(B92="","",IFERROR(INDEX(Items!$B$6:$B$155,MATCH(B92,Items!$A$6:$A$155,0)),""))</f>
        <v/>
      </c>
      <c r="D92" s="5" t="n"/>
      <c r="E92" s="5" t="n"/>
      <c r="F92" s="5" t="n"/>
      <c r="G92" s="5" t="n"/>
    </row>
    <row r="93">
      <c r="A93" s="5" t="n"/>
      <c r="B93" s="5" t="n"/>
      <c r="C93" s="11">
        <f>IF(B93="","",IFERROR(INDEX(Items!$B$6:$B$155,MATCH(B93,Items!$A$6:$A$155,0)),""))</f>
        <v/>
      </c>
      <c r="D93" s="5" t="n"/>
      <c r="E93" s="5" t="n"/>
      <c r="F93" s="5" t="n"/>
      <c r="G93" s="5" t="n"/>
    </row>
    <row r="94">
      <c r="A94" s="5" t="n"/>
      <c r="B94" s="5" t="n"/>
      <c r="C94" s="11">
        <f>IF(B94="","",IFERROR(INDEX(Items!$B$6:$B$155,MATCH(B94,Items!$A$6:$A$155,0)),""))</f>
        <v/>
      </c>
      <c r="D94" s="5" t="n"/>
      <c r="E94" s="5" t="n"/>
      <c r="F94" s="5" t="n"/>
      <c r="G94" s="5" t="n"/>
    </row>
    <row r="95">
      <c r="A95" s="5" t="n"/>
      <c r="B95" s="5" t="n"/>
      <c r="C95" s="11">
        <f>IF(B95="","",IFERROR(INDEX(Items!$B$6:$B$155,MATCH(B95,Items!$A$6:$A$155,0)),""))</f>
        <v/>
      </c>
      <c r="D95" s="5" t="n"/>
      <c r="E95" s="5" t="n"/>
      <c r="F95" s="5" t="n"/>
      <c r="G95" s="5" t="n"/>
    </row>
    <row r="96">
      <c r="A96" s="5" t="n"/>
      <c r="B96" s="5" t="n"/>
      <c r="C96" s="11">
        <f>IF(B96="","",IFERROR(INDEX(Items!$B$6:$B$155,MATCH(B96,Items!$A$6:$A$155,0)),""))</f>
        <v/>
      </c>
      <c r="D96" s="5" t="n"/>
      <c r="E96" s="5" t="n"/>
      <c r="F96" s="5" t="n"/>
      <c r="G96" s="5" t="n"/>
    </row>
    <row r="97">
      <c r="A97" s="5" t="n"/>
      <c r="B97" s="5" t="n"/>
      <c r="C97" s="11">
        <f>IF(B97="","",IFERROR(INDEX(Items!$B$6:$B$155,MATCH(B97,Items!$A$6:$A$155,0)),""))</f>
        <v/>
      </c>
      <c r="D97" s="5" t="n"/>
      <c r="E97" s="5" t="n"/>
      <c r="F97" s="5" t="n"/>
      <c r="G97" s="5" t="n"/>
    </row>
    <row r="98">
      <c r="A98" s="5" t="n"/>
      <c r="B98" s="5" t="n"/>
      <c r="C98" s="11">
        <f>IF(B98="","",IFERROR(INDEX(Items!$B$6:$B$155,MATCH(B98,Items!$A$6:$A$155,0)),""))</f>
        <v/>
      </c>
      <c r="D98" s="5" t="n"/>
      <c r="E98" s="5" t="n"/>
      <c r="F98" s="5" t="n"/>
      <c r="G98" s="5" t="n"/>
    </row>
    <row r="99">
      <c r="A99" s="5" t="n"/>
      <c r="B99" s="5" t="n"/>
      <c r="C99" s="11">
        <f>IF(B99="","",IFERROR(INDEX(Items!$B$6:$B$155,MATCH(B99,Items!$A$6:$A$155,0)),""))</f>
        <v/>
      </c>
      <c r="D99" s="5" t="n"/>
      <c r="E99" s="5" t="n"/>
      <c r="F99" s="5" t="n"/>
      <c r="G99" s="5" t="n"/>
    </row>
    <row r="100">
      <c r="A100" s="5" t="n"/>
      <c r="B100" s="5" t="n"/>
      <c r="C100" s="11">
        <f>IF(B100="","",IFERROR(INDEX(Items!$B$6:$B$155,MATCH(B100,Items!$A$6:$A$155,0)),""))</f>
        <v/>
      </c>
      <c r="D100" s="5" t="n"/>
      <c r="E100" s="5" t="n"/>
      <c r="F100" s="5" t="n"/>
      <c r="G100" s="5" t="n"/>
    </row>
    <row r="101">
      <c r="A101" s="5" t="n"/>
      <c r="B101" s="5" t="n"/>
      <c r="C101" s="11">
        <f>IF(B101="","",IFERROR(INDEX(Items!$B$6:$B$155,MATCH(B101,Items!$A$6:$A$155,0)),""))</f>
        <v/>
      </c>
      <c r="D101" s="5" t="n"/>
      <c r="E101" s="5" t="n"/>
      <c r="F101" s="5" t="n"/>
      <c r="G101" s="5" t="n"/>
    </row>
    <row r="102">
      <c r="A102" s="5" t="n"/>
      <c r="B102" s="5" t="n"/>
      <c r="C102" s="11">
        <f>IF(B102="","",IFERROR(INDEX(Items!$B$6:$B$155,MATCH(B102,Items!$A$6:$A$155,0)),""))</f>
        <v/>
      </c>
      <c r="D102" s="5" t="n"/>
      <c r="E102" s="5" t="n"/>
      <c r="F102" s="5" t="n"/>
      <c r="G102" s="5" t="n"/>
    </row>
    <row r="103">
      <c r="A103" s="5" t="n"/>
      <c r="B103" s="5" t="n"/>
      <c r="C103" s="11">
        <f>IF(B103="","",IFERROR(INDEX(Items!$B$6:$B$155,MATCH(B103,Items!$A$6:$A$155,0)),""))</f>
        <v/>
      </c>
      <c r="D103" s="5" t="n"/>
      <c r="E103" s="5" t="n"/>
      <c r="F103" s="5" t="n"/>
      <c r="G103" s="5" t="n"/>
    </row>
    <row r="104">
      <c r="A104" s="5" t="n"/>
      <c r="B104" s="5" t="n"/>
      <c r="C104" s="11">
        <f>IF(B104="","",IFERROR(INDEX(Items!$B$6:$B$155,MATCH(B104,Items!$A$6:$A$155,0)),""))</f>
        <v/>
      </c>
      <c r="D104" s="5" t="n"/>
      <c r="E104" s="5" t="n"/>
      <c r="F104" s="5" t="n"/>
      <c r="G104" s="5" t="n"/>
    </row>
    <row r="105">
      <c r="A105" s="5" t="n"/>
      <c r="B105" s="5" t="n"/>
      <c r="C105" s="11">
        <f>IF(B105="","",IFERROR(INDEX(Items!$B$6:$B$155,MATCH(B105,Items!$A$6:$A$155,0)),""))</f>
        <v/>
      </c>
      <c r="D105" s="5" t="n"/>
      <c r="E105" s="5" t="n"/>
      <c r="F105" s="5" t="n"/>
      <c r="G105" s="5" t="n"/>
    </row>
    <row r="106">
      <c r="A106" s="5" t="n"/>
      <c r="B106" s="5" t="n"/>
      <c r="C106" s="11">
        <f>IF(B106="","",IFERROR(INDEX(Items!$B$6:$B$155,MATCH(B106,Items!$A$6:$A$155,0)),""))</f>
        <v/>
      </c>
      <c r="D106" s="5" t="n"/>
      <c r="E106" s="5" t="n"/>
      <c r="F106" s="5" t="n"/>
      <c r="G106" s="5" t="n"/>
    </row>
    <row r="107">
      <c r="A107" s="5" t="n"/>
      <c r="B107" s="5" t="n"/>
      <c r="C107" s="11">
        <f>IF(B107="","",IFERROR(INDEX(Items!$B$6:$B$155,MATCH(B107,Items!$A$6:$A$155,0)),""))</f>
        <v/>
      </c>
      <c r="D107" s="5" t="n"/>
      <c r="E107" s="5" t="n"/>
      <c r="F107" s="5" t="n"/>
      <c r="G107" s="5" t="n"/>
    </row>
    <row r="108">
      <c r="A108" s="5" t="n"/>
      <c r="B108" s="5" t="n"/>
      <c r="C108" s="11">
        <f>IF(B108="","",IFERROR(INDEX(Items!$B$6:$B$155,MATCH(B108,Items!$A$6:$A$155,0)),""))</f>
        <v/>
      </c>
      <c r="D108" s="5" t="n"/>
      <c r="E108" s="5" t="n"/>
      <c r="F108" s="5" t="n"/>
      <c r="G108" s="5" t="n"/>
    </row>
    <row r="109">
      <c r="A109" s="5" t="n"/>
      <c r="B109" s="5" t="n"/>
      <c r="C109" s="11">
        <f>IF(B109="","",IFERROR(INDEX(Items!$B$6:$B$155,MATCH(B109,Items!$A$6:$A$155,0)),""))</f>
        <v/>
      </c>
      <c r="D109" s="5" t="n"/>
      <c r="E109" s="5" t="n"/>
      <c r="F109" s="5" t="n"/>
      <c r="G109" s="5" t="n"/>
    </row>
    <row r="110">
      <c r="A110" s="5" t="n"/>
      <c r="B110" s="5" t="n"/>
      <c r="C110" s="11">
        <f>IF(B110="","",IFERROR(INDEX(Items!$B$6:$B$155,MATCH(B110,Items!$A$6:$A$155,0)),""))</f>
        <v/>
      </c>
      <c r="D110" s="5" t="n"/>
      <c r="E110" s="5" t="n"/>
      <c r="F110" s="5" t="n"/>
      <c r="G110" s="5" t="n"/>
    </row>
    <row r="111">
      <c r="A111" s="5" t="n"/>
      <c r="B111" s="5" t="n"/>
      <c r="C111" s="11">
        <f>IF(B111="","",IFERROR(INDEX(Items!$B$6:$B$155,MATCH(B111,Items!$A$6:$A$155,0)),""))</f>
        <v/>
      </c>
      <c r="D111" s="5" t="n"/>
      <c r="E111" s="5" t="n"/>
      <c r="F111" s="5" t="n"/>
      <c r="G111" s="5" t="n"/>
    </row>
    <row r="112">
      <c r="A112" s="5" t="n"/>
      <c r="B112" s="5" t="n"/>
      <c r="C112" s="11">
        <f>IF(B112="","",IFERROR(INDEX(Items!$B$6:$B$155,MATCH(B112,Items!$A$6:$A$155,0)),""))</f>
        <v/>
      </c>
      <c r="D112" s="5" t="n"/>
      <c r="E112" s="5" t="n"/>
      <c r="F112" s="5" t="n"/>
      <c r="G112" s="5" t="n"/>
    </row>
    <row r="113">
      <c r="A113" s="5" t="n"/>
      <c r="B113" s="5" t="n"/>
      <c r="C113" s="11">
        <f>IF(B113="","",IFERROR(INDEX(Items!$B$6:$B$155,MATCH(B113,Items!$A$6:$A$155,0)),""))</f>
        <v/>
      </c>
      <c r="D113" s="5" t="n"/>
      <c r="E113" s="5" t="n"/>
      <c r="F113" s="5" t="n"/>
      <c r="G113" s="5" t="n"/>
    </row>
    <row r="114">
      <c r="A114" s="5" t="n"/>
      <c r="B114" s="5" t="n"/>
      <c r="C114" s="11">
        <f>IF(B114="","",IFERROR(INDEX(Items!$B$6:$B$155,MATCH(B114,Items!$A$6:$A$155,0)),""))</f>
        <v/>
      </c>
      <c r="D114" s="5" t="n"/>
      <c r="E114" s="5" t="n"/>
      <c r="F114" s="5" t="n"/>
      <c r="G114" s="5" t="n"/>
    </row>
    <row r="115">
      <c r="A115" s="5" t="n"/>
      <c r="B115" s="5" t="n"/>
      <c r="C115" s="11">
        <f>IF(B115="","",IFERROR(INDEX(Items!$B$6:$B$155,MATCH(B115,Items!$A$6:$A$155,0)),""))</f>
        <v/>
      </c>
      <c r="D115" s="5" t="n"/>
      <c r="E115" s="5" t="n"/>
      <c r="F115" s="5" t="n"/>
      <c r="G115" s="5" t="n"/>
    </row>
    <row r="116">
      <c r="A116" s="5" t="n"/>
      <c r="B116" s="5" t="n"/>
      <c r="C116" s="11">
        <f>IF(B116="","",IFERROR(INDEX(Items!$B$6:$B$155,MATCH(B116,Items!$A$6:$A$155,0)),""))</f>
        <v/>
      </c>
      <c r="D116" s="5" t="n"/>
      <c r="E116" s="5" t="n"/>
      <c r="F116" s="5" t="n"/>
      <c r="G116" s="5" t="n"/>
    </row>
    <row r="117">
      <c r="A117" s="5" t="n"/>
      <c r="B117" s="5" t="n"/>
      <c r="C117" s="11">
        <f>IF(B117="","",IFERROR(INDEX(Items!$B$6:$B$155,MATCH(B117,Items!$A$6:$A$155,0)),""))</f>
        <v/>
      </c>
      <c r="D117" s="5" t="n"/>
      <c r="E117" s="5" t="n"/>
      <c r="F117" s="5" t="n"/>
      <c r="G117" s="5" t="n"/>
    </row>
    <row r="118">
      <c r="A118" s="5" t="n"/>
      <c r="B118" s="5" t="n"/>
      <c r="C118" s="11">
        <f>IF(B118="","",IFERROR(INDEX(Items!$B$6:$B$155,MATCH(B118,Items!$A$6:$A$155,0)),""))</f>
        <v/>
      </c>
      <c r="D118" s="5" t="n"/>
      <c r="E118" s="5" t="n"/>
      <c r="F118" s="5" t="n"/>
      <c r="G118" s="5" t="n"/>
    </row>
    <row r="119">
      <c r="A119" s="5" t="n"/>
      <c r="B119" s="5" t="n"/>
      <c r="C119" s="11">
        <f>IF(B119="","",IFERROR(INDEX(Items!$B$6:$B$155,MATCH(B119,Items!$A$6:$A$155,0)),""))</f>
        <v/>
      </c>
      <c r="D119" s="5" t="n"/>
      <c r="E119" s="5" t="n"/>
      <c r="F119" s="5" t="n"/>
      <c r="G119" s="5" t="n"/>
    </row>
    <row r="120">
      <c r="A120" s="5" t="n"/>
      <c r="B120" s="5" t="n"/>
      <c r="C120" s="11">
        <f>IF(B120="","",IFERROR(INDEX(Items!$B$6:$B$155,MATCH(B120,Items!$A$6:$A$155,0)),""))</f>
        <v/>
      </c>
      <c r="D120" s="5" t="n"/>
      <c r="E120" s="5" t="n"/>
      <c r="F120" s="5" t="n"/>
      <c r="G120" s="5" t="n"/>
    </row>
    <row r="121">
      <c r="A121" s="5" t="n"/>
      <c r="B121" s="5" t="n"/>
      <c r="C121" s="11">
        <f>IF(B121="","",IFERROR(INDEX(Items!$B$6:$B$155,MATCH(B121,Items!$A$6:$A$155,0)),""))</f>
        <v/>
      </c>
      <c r="D121" s="5" t="n"/>
      <c r="E121" s="5" t="n"/>
      <c r="F121" s="5" t="n"/>
      <c r="G121" s="5" t="n"/>
    </row>
    <row r="122">
      <c r="A122" s="5" t="n"/>
      <c r="B122" s="5" t="n"/>
      <c r="C122" s="11">
        <f>IF(B122="","",IFERROR(INDEX(Items!$B$6:$B$155,MATCH(B122,Items!$A$6:$A$155,0)),""))</f>
        <v/>
      </c>
      <c r="D122" s="5" t="n"/>
      <c r="E122" s="5" t="n"/>
      <c r="F122" s="5" t="n"/>
      <c r="G122" s="5" t="n"/>
    </row>
    <row r="123">
      <c r="A123" s="5" t="n"/>
      <c r="B123" s="5" t="n"/>
      <c r="C123" s="11">
        <f>IF(B123="","",IFERROR(INDEX(Items!$B$6:$B$155,MATCH(B123,Items!$A$6:$A$155,0)),""))</f>
        <v/>
      </c>
      <c r="D123" s="5" t="n"/>
      <c r="E123" s="5" t="n"/>
      <c r="F123" s="5" t="n"/>
      <c r="G123" s="5" t="n"/>
    </row>
    <row r="124">
      <c r="A124" s="5" t="n"/>
      <c r="B124" s="5" t="n"/>
      <c r="C124" s="11">
        <f>IF(B124="","",IFERROR(INDEX(Items!$B$6:$B$155,MATCH(B124,Items!$A$6:$A$155,0)),""))</f>
        <v/>
      </c>
      <c r="D124" s="5" t="n"/>
      <c r="E124" s="5" t="n"/>
      <c r="F124" s="5" t="n"/>
      <c r="G124" s="5" t="n"/>
    </row>
    <row r="125">
      <c r="A125" s="5" t="n"/>
      <c r="B125" s="5" t="n"/>
      <c r="C125" s="11">
        <f>IF(B125="","",IFERROR(INDEX(Items!$B$6:$B$155,MATCH(B125,Items!$A$6:$A$155,0)),""))</f>
        <v/>
      </c>
      <c r="D125" s="5" t="n"/>
      <c r="E125" s="5" t="n"/>
      <c r="F125" s="5" t="n"/>
      <c r="G125" s="5" t="n"/>
    </row>
    <row r="126">
      <c r="A126" s="5" t="n"/>
      <c r="B126" s="5" t="n"/>
      <c r="C126" s="11">
        <f>IF(B126="","",IFERROR(INDEX(Items!$B$6:$B$155,MATCH(B126,Items!$A$6:$A$155,0)),""))</f>
        <v/>
      </c>
      <c r="D126" s="5" t="n"/>
      <c r="E126" s="5" t="n"/>
      <c r="F126" s="5" t="n"/>
      <c r="G126" s="5" t="n"/>
    </row>
    <row r="127">
      <c r="A127" s="5" t="n"/>
      <c r="B127" s="5" t="n"/>
      <c r="C127" s="11">
        <f>IF(B127="","",IFERROR(INDEX(Items!$B$6:$B$155,MATCH(B127,Items!$A$6:$A$155,0)),""))</f>
        <v/>
      </c>
      <c r="D127" s="5" t="n"/>
      <c r="E127" s="5" t="n"/>
      <c r="F127" s="5" t="n"/>
      <c r="G127" s="5" t="n"/>
    </row>
    <row r="128">
      <c r="A128" s="5" t="n"/>
      <c r="B128" s="5" t="n"/>
      <c r="C128" s="11">
        <f>IF(B128="","",IFERROR(INDEX(Items!$B$6:$B$155,MATCH(B128,Items!$A$6:$A$155,0)),""))</f>
        <v/>
      </c>
      <c r="D128" s="5" t="n"/>
      <c r="E128" s="5" t="n"/>
      <c r="F128" s="5" t="n"/>
      <c r="G128" s="5" t="n"/>
    </row>
    <row r="129">
      <c r="A129" s="5" t="n"/>
      <c r="B129" s="5" t="n"/>
      <c r="C129" s="11">
        <f>IF(B129="","",IFERROR(INDEX(Items!$B$6:$B$155,MATCH(B129,Items!$A$6:$A$155,0)),""))</f>
        <v/>
      </c>
      <c r="D129" s="5" t="n"/>
      <c r="E129" s="5" t="n"/>
      <c r="F129" s="5" t="n"/>
      <c r="G129" s="5" t="n"/>
    </row>
    <row r="130">
      <c r="A130" s="5" t="n"/>
      <c r="B130" s="5" t="n"/>
      <c r="C130" s="11">
        <f>IF(B130="","",IFERROR(INDEX(Items!$B$6:$B$155,MATCH(B130,Items!$A$6:$A$155,0)),""))</f>
        <v/>
      </c>
      <c r="D130" s="5" t="n"/>
      <c r="E130" s="5" t="n"/>
      <c r="F130" s="5" t="n"/>
      <c r="G130" s="5" t="n"/>
    </row>
    <row r="131">
      <c r="A131" s="5" t="n"/>
      <c r="B131" s="5" t="n"/>
      <c r="C131" s="11">
        <f>IF(B131="","",IFERROR(INDEX(Items!$B$6:$B$155,MATCH(B131,Items!$A$6:$A$155,0)),""))</f>
        <v/>
      </c>
      <c r="D131" s="5" t="n"/>
      <c r="E131" s="5" t="n"/>
      <c r="F131" s="5" t="n"/>
      <c r="G131" s="5" t="n"/>
    </row>
    <row r="132">
      <c r="A132" s="5" t="n"/>
      <c r="B132" s="5" t="n"/>
      <c r="C132" s="11">
        <f>IF(B132="","",IFERROR(INDEX(Items!$B$6:$B$155,MATCH(B132,Items!$A$6:$A$155,0)),""))</f>
        <v/>
      </c>
      <c r="D132" s="5" t="n"/>
      <c r="E132" s="5" t="n"/>
      <c r="F132" s="5" t="n"/>
      <c r="G132" s="5" t="n"/>
    </row>
    <row r="133">
      <c r="A133" s="5" t="n"/>
      <c r="B133" s="5" t="n"/>
      <c r="C133" s="11">
        <f>IF(B133="","",IFERROR(INDEX(Items!$B$6:$B$155,MATCH(B133,Items!$A$6:$A$155,0)),""))</f>
        <v/>
      </c>
      <c r="D133" s="5" t="n"/>
      <c r="E133" s="5" t="n"/>
      <c r="F133" s="5" t="n"/>
      <c r="G133" s="5" t="n"/>
    </row>
    <row r="134">
      <c r="A134" s="5" t="n"/>
      <c r="B134" s="5" t="n"/>
      <c r="C134" s="11">
        <f>IF(B134="","",IFERROR(INDEX(Items!$B$6:$B$155,MATCH(B134,Items!$A$6:$A$155,0)),""))</f>
        <v/>
      </c>
      <c r="D134" s="5" t="n"/>
      <c r="E134" s="5" t="n"/>
      <c r="F134" s="5" t="n"/>
      <c r="G134" s="5" t="n"/>
    </row>
    <row r="135">
      <c r="A135" s="5" t="n"/>
      <c r="B135" s="5" t="n"/>
      <c r="C135" s="11">
        <f>IF(B135="","",IFERROR(INDEX(Items!$B$6:$B$155,MATCH(B135,Items!$A$6:$A$155,0)),""))</f>
        <v/>
      </c>
      <c r="D135" s="5" t="n"/>
      <c r="E135" s="5" t="n"/>
      <c r="F135" s="5" t="n"/>
      <c r="G135" s="5" t="n"/>
    </row>
    <row r="136">
      <c r="A136" s="5" t="n"/>
      <c r="B136" s="5" t="n"/>
      <c r="C136" s="11">
        <f>IF(B136="","",IFERROR(INDEX(Items!$B$6:$B$155,MATCH(B136,Items!$A$6:$A$155,0)),""))</f>
        <v/>
      </c>
      <c r="D136" s="5" t="n"/>
      <c r="E136" s="5" t="n"/>
      <c r="F136" s="5" t="n"/>
      <c r="G136" s="5" t="n"/>
    </row>
    <row r="137">
      <c r="A137" s="5" t="n"/>
      <c r="B137" s="5" t="n"/>
      <c r="C137" s="11">
        <f>IF(B137="","",IFERROR(INDEX(Items!$B$6:$B$155,MATCH(B137,Items!$A$6:$A$155,0)),""))</f>
        <v/>
      </c>
      <c r="D137" s="5" t="n"/>
      <c r="E137" s="5" t="n"/>
      <c r="F137" s="5" t="n"/>
      <c r="G137" s="5" t="n"/>
    </row>
    <row r="138">
      <c r="A138" s="5" t="n"/>
      <c r="B138" s="5" t="n"/>
      <c r="C138" s="11">
        <f>IF(B138="","",IFERROR(INDEX(Items!$B$6:$B$155,MATCH(B138,Items!$A$6:$A$155,0)),""))</f>
        <v/>
      </c>
      <c r="D138" s="5" t="n"/>
      <c r="E138" s="5" t="n"/>
      <c r="F138" s="5" t="n"/>
      <c r="G138" s="5" t="n"/>
    </row>
    <row r="139">
      <c r="A139" s="5" t="n"/>
      <c r="B139" s="5" t="n"/>
      <c r="C139" s="11">
        <f>IF(B139="","",IFERROR(INDEX(Items!$B$6:$B$155,MATCH(B139,Items!$A$6:$A$155,0)),""))</f>
        <v/>
      </c>
      <c r="D139" s="5" t="n"/>
      <c r="E139" s="5" t="n"/>
      <c r="F139" s="5" t="n"/>
      <c r="G139" s="5" t="n"/>
    </row>
    <row r="140">
      <c r="A140" s="5" t="n"/>
      <c r="B140" s="5" t="n"/>
      <c r="C140" s="11">
        <f>IF(B140="","",IFERROR(INDEX(Items!$B$6:$B$155,MATCH(B140,Items!$A$6:$A$155,0)),""))</f>
        <v/>
      </c>
      <c r="D140" s="5" t="n"/>
      <c r="E140" s="5" t="n"/>
      <c r="F140" s="5" t="n"/>
      <c r="G140" s="5" t="n"/>
    </row>
    <row r="141">
      <c r="A141" s="5" t="n"/>
      <c r="B141" s="5" t="n"/>
      <c r="C141" s="11">
        <f>IF(B141="","",IFERROR(INDEX(Items!$B$6:$B$155,MATCH(B141,Items!$A$6:$A$155,0)),""))</f>
        <v/>
      </c>
      <c r="D141" s="5" t="n"/>
      <c r="E141" s="5" t="n"/>
      <c r="F141" s="5" t="n"/>
      <c r="G141" s="5" t="n"/>
    </row>
    <row r="142">
      <c r="A142" s="5" t="n"/>
      <c r="B142" s="5" t="n"/>
      <c r="C142" s="11">
        <f>IF(B142="","",IFERROR(INDEX(Items!$B$6:$B$155,MATCH(B142,Items!$A$6:$A$155,0)),""))</f>
        <v/>
      </c>
      <c r="D142" s="5" t="n"/>
      <c r="E142" s="5" t="n"/>
      <c r="F142" s="5" t="n"/>
      <c r="G142" s="5" t="n"/>
    </row>
    <row r="143">
      <c r="A143" s="5" t="n"/>
      <c r="B143" s="5" t="n"/>
      <c r="C143" s="11">
        <f>IF(B143="","",IFERROR(INDEX(Items!$B$6:$B$155,MATCH(B143,Items!$A$6:$A$155,0)),""))</f>
        <v/>
      </c>
      <c r="D143" s="5" t="n"/>
      <c r="E143" s="5" t="n"/>
      <c r="F143" s="5" t="n"/>
      <c r="G143" s="5" t="n"/>
    </row>
    <row r="144">
      <c r="A144" s="5" t="n"/>
      <c r="B144" s="5" t="n"/>
      <c r="C144" s="11">
        <f>IF(B144="","",IFERROR(INDEX(Items!$B$6:$B$155,MATCH(B144,Items!$A$6:$A$155,0)),""))</f>
        <v/>
      </c>
      <c r="D144" s="5" t="n"/>
      <c r="E144" s="5" t="n"/>
      <c r="F144" s="5" t="n"/>
      <c r="G144" s="5" t="n"/>
    </row>
    <row r="145">
      <c r="A145" s="5" t="n"/>
      <c r="B145" s="5" t="n"/>
      <c r="C145" s="11">
        <f>IF(B145="","",IFERROR(INDEX(Items!$B$6:$B$155,MATCH(B145,Items!$A$6:$A$155,0)),""))</f>
        <v/>
      </c>
      <c r="D145" s="5" t="n"/>
      <c r="E145" s="5" t="n"/>
      <c r="F145" s="5" t="n"/>
      <c r="G145" s="5" t="n"/>
    </row>
    <row r="146">
      <c r="A146" s="5" t="n"/>
      <c r="B146" s="5" t="n"/>
      <c r="C146" s="11">
        <f>IF(B146="","",IFERROR(INDEX(Items!$B$6:$B$155,MATCH(B146,Items!$A$6:$A$155,0)),""))</f>
        <v/>
      </c>
      <c r="D146" s="5" t="n"/>
      <c r="E146" s="5" t="n"/>
      <c r="F146" s="5" t="n"/>
      <c r="G146" s="5" t="n"/>
    </row>
    <row r="147">
      <c r="A147" s="5" t="n"/>
      <c r="B147" s="5" t="n"/>
      <c r="C147" s="11">
        <f>IF(B147="","",IFERROR(INDEX(Items!$B$6:$B$155,MATCH(B147,Items!$A$6:$A$155,0)),""))</f>
        <v/>
      </c>
      <c r="D147" s="5" t="n"/>
      <c r="E147" s="5" t="n"/>
      <c r="F147" s="5" t="n"/>
      <c r="G147" s="5" t="n"/>
    </row>
    <row r="148">
      <c r="A148" s="5" t="n"/>
      <c r="B148" s="5" t="n"/>
      <c r="C148" s="11">
        <f>IF(B148="","",IFERROR(INDEX(Items!$B$6:$B$155,MATCH(B148,Items!$A$6:$A$155,0)),""))</f>
        <v/>
      </c>
      <c r="D148" s="5" t="n"/>
      <c r="E148" s="5" t="n"/>
      <c r="F148" s="5" t="n"/>
      <c r="G148" s="5" t="n"/>
    </row>
    <row r="149">
      <c r="A149" s="5" t="n"/>
      <c r="B149" s="5" t="n"/>
      <c r="C149" s="11">
        <f>IF(B149="","",IFERROR(INDEX(Items!$B$6:$B$155,MATCH(B149,Items!$A$6:$A$155,0)),""))</f>
        <v/>
      </c>
      <c r="D149" s="5" t="n"/>
      <c r="E149" s="5" t="n"/>
      <c r="F149" s="5" t="n"/>
      <c r="G149" s="5" t="n"/>
    </row>
    <row r="150">
      <c r="A150" s="5" t="n"/>
      <c r="B150" s="5" t="n"/>
      <c r="C150" s="11">
        <f>IF(B150="","",IFERROR(INDEX(Items!$B$6:$B$155,MATCH(B150,Items!$A$6:$A$155,0)),""))</f>
        <v/>
      </c>
      <c r="D150" s="5" t="n"/>
      <c r="E150" s="5" t="n"/>
      <c r="F150" s="5" t="n"/>
      <c r="G150" s="5" t="n"/>
    </row>
    <row r="151">
      <c r="A151" s="5" t="n"/>
      <c r="B151" s="5" t="n"/>
      <c r="C151" s="11">
        <f>IF(B151="","",IFERROR(INDEX(Items!$B$6:$B$155,MATCH(B151,Items!$A$6:$A$155,0)),""))</f>
        <v/>
      </c>
      <c r="D151" s="5" t="n"/>
      <c r="E151" s="5" t="n"/>
      <c r="F151" s="5" t="n"/>
      <c r="G151" s="5" t="n"/>
    </row>
    <row r="152">
      <c r="A152" s="5" t="n"/>
      <c r="B152" s="5" t="n"/>
      <c r="C152" s="11">
        <f>IF(B152="","",IFERROR(INDEX(Items!$B$6:$B$155,MATCH(B152,Items!$A$6:$A$155,0)),""))</f>
        <v/>
      </c>
      <c r="D152" s="5" t="n"/>
      <c r="E152" s="5" t="n"/>
      <c r="F152" s="5" t="n"/>
      <c r="G152" s="5" t="n"/>
    </row>
    <row r="153">
      <c r="A153" s="5" t="n"/>
      <c r="B153" s="5" t="n"/>
      <c r="C153" s="11">
        <f>IF(B153="","",IFERROR(INDEX(Items!$B$6:$B$155,MATCH(B153,Items!$A$6:$A$155,0)),""))</f>
        <v/>
      </c>
      <c r="D153" s="5" t="n"/>
      <c r="E153" s="5" t="n"/>
      <c r="F153" s="5" t="n"/>
      <c r="G153" s="5" t="n"/>
    </row>
    <row r="154">
      <c r="A154" s="5" t="n"/>
      <c r="B154" s="5" t="n"/>
      <c r="C154" s="11">
        <f>IF(B154="","",IFERROR(INDEX(Items!$B$6:$B$155,MATCH(B154,Items!$A$6:$A$155,0)),""))</f>
        <v/>
      </c>
      <c r="D154" s="5" t="n"/>
      <c r="E154" s="5" t="n"/>
      <c r="F154" s="5" t="n"/>
      <c r="G154" s="5" t="n"/>
    </row>
    <row r="155">
      <c r="A155" s="5" t="n"/>
      <c r="B155" s="5" t="n"/>
      <c r="C155" s="11">
        <f>IF(B155="","",IFERROR(INDEX(Items!$B$6:$B$155,MATCH(B155,Items!$A$6:$A$155,0)),""))</f>
        <v/>
      </c>
      <c r="D155" s="5" t="n"/>
      <c r="E155" s="5" t="n"/>
      <c r="F155" s="5" t="n"/>
      <c r="G155" s="5" t="n"/>
    </row>
  </sheetData>
  <dataValidations count="2">
    <dataValidation sqref="B6:B155" showDropDown="0" showInputMessage="0" showErrorMessage="0" allowBlank="1" type="list">
      <formula1>=Items!$A$6:$A$155</formula1>
    </dataValidation>
    <dataValidation sqref="D6:E155" showDropDown="0" showInputMessage="0" showErrorMessage="0" allowBlank="1" type="list">
      <formula1>"Main Bar,Patio Bar,Walk-in,Storeroom"</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N155"/>
  <sheetViews>
    <sheetView workbookViewId="0">
      <pane ySplit="5" topLeftCell="A6" activePane="bottomLeft" state="frozen"/>
      <selection pane="bottomLeft" activeCell="A1" sqref="A1"/>
    </sheetView>
  </sheetViews>
  <sheetFormatPr baseColWidth="8" defaultRowHeight="15"/>
  <cols>
    <col width="11" customWidth="1" min="1" max="1"/>
    <col width="28" customWidth="1" min="2" max="2"/>
    <col width="14" customWidth="1" min="3" max="3"/>
    <col width="11" customWidth="1" min="4" max="4"/>
    <col width="14" customWidth="1" min="5" max="5"/>
    <col width="12" customWidth="1" min="6" max="6"/>
    <col width="15" customWidth="1" min="7" max="7"/>
    <col width="12" customWidth="1" min="8" max="8"/>
    <col width="12" customWidth="1" min="9" max="9"/>
    <col width="11" customWidth="1" min="10" max="10"/>
    <col width="12" customWidth="1" min="11" max="11"/>
    <col width="12" customWidth="1" min="12" max="12"/>
    <col width="34" customWidth="1" min="13" max="13"/>
    <col hidden="1" width="8" customWidth="1" min="14" max="14"/>
  </cols>
  <sheetData>
    <row r="1">
      <c r="A1" s="1" t="inlineStr">
        <is>
          <t>Usage vs Sales (per item, for the period on Read Me)</t>
        </is>
      </c>
    </row>
    <row r="2">
      <c r="A2" s="2" t="inlineStr">
        <is>
          <t>Tabski Bar Inventory Template. Cream cells are for typing; grey cells are formulas.</t>
        </is>
      </c>
    </row>
    <row r="3">
      <c r="A3" s="7" t="inlineStr">
        <is>
          <t>Opening: type last period closing (or paste). Units sold: paste from your POS item sales report for the same dates. Gap above zero means more left the shelf than was sold; below zero means less. Check before assuming loss.</t>
        </is>
      </c>
    </row>
    <row r="5" ht="46" customHeight="1">
      <c r="A5" s="3" t="inlineStr">
        <is>
          <t>Item ID</t>
        </is>
      </c>
      <c r="B5" s="3" t="inlineStr">
        <is>
          <t>Item name</t>
        </is>
      </c>
      <c r="C5" s="3" t="inlineStr">
        <is>
          <t>Opening count (last period closing)</t>
        </is>
      </c>
      <c r="D5" s="3" t="inlineStr">
        <is>
          <t>Received</t>
        </is>
      </c>
      <c r="E5" s="3" t="inlineStr">
        <is>
          <t>Closing count (all sections)</t>
        </is>
      </c>
      <c r="F5" s="3" t="inlineStr">
        <is>
          <t>Used (counted)</t>
        </is>
      </c>
      <c r="G5" s="3" t="inlineStr">
        <is>
          <t>Units sold (POS item sales report)</t>
        </is>
      </c>
      <c r="H5" s="3" t="inlineStr">
        <is>
          <t>Count units per POS sale</t>
        </is>
      </c>
      <c r="I5" s="3" t="inlineStr">
        <is>
          <t>Expected use</t>
        </is>
      </c>
      <c r="J5" s="3" t="inlineStr">
        <is>
          <t>Gap (units)</t>
        </is>
      </c>
      <c r="K5" s="3" t="inlineStr">
        <is>
          <t>Cost per count unit</t>
        </is>
      </c>
      <c r="L5" s="3" t="inlineStr">
        <is>
          <t>Gap (cost)</t>
        </is>
      </c>
      <c r="M5" s="3" t="inlineStr">
        <is>
          <t>Note (reason after checking)</t>
        </is>
      </c>
      <c r="N5" s="3" t="inlineStr">
        <is>
          <t>Rank helper</t>
        </is>
      </c>
    </row>
    <row r="6">
      <c r="A6" s="11">
        <f>IF(Items!A6="","",Items!A6)</f>
        <v/>
      </c>
      <c r="B6" s="11">
        <f>IF(A6="","",Items!B6)</f>
        <v/>
      </c>
      <c r="C6" s="5" t="n"/>
      <c r="D6" s="11">
        <f>IF(A6="","",SUMIF(Received!$D$6:$D$155,A6,Received!$H$6:$H$155))</f>
        <v/>
      </c>
      <c r="E6" s="11">
        <f>IF(A6="","",SUMIF('Main Bar'!$B$6:$B$155,A6,'Main Bar'!$I$6:$I$155)+SUMIF('Patio Bar'!$B$6:$B$155,A6,'Patio Bar'!$I$6:$I$155)+SUMIF('Walk-in'!$B$6:$B$155,A6,'Walk-in'!$I$6:$I$155)+SUMIF('Storeroom'!$B$6:$B$155,A6,'Storeroom'!$I$6:$I$155))</f>
        <v/>
      </c>
      <c r="F6" s="12">
        <f>IF(OR(A6="",C6=""),"",C6+D6-E6)</f>
        <v/>
      </c>
      <c r="G6" s="5" t="n"/>
      <c r="H6" s="11">
        <f>IF(A6="","",IF(Items!L6="","",Items!L6))</f>
        <v/>
      </c>
      <c r="I6" s="12">
        <f>IF(OR(A6="",G6="",H6=""),"",G6*H6)</f>
        <v/>
      </c>
      <c r="J6" s="12">
        <f>IF(OR(F6="",I6=""),"",F6-I6)</f>
        <v/>
      </c>
      <c r="K6" s="9">
        <f>IF(A6="","",Items!J6)</f>
        <v/>
      </c>
      <c r="L6" s="9">
        <f>IF(OR(J6="",K6=""),"",J6*K6)</f>
        <v/>
      </c>
      <c r="M6" s="5" t="n"/>
      <c r="N6" s="11">
        <f>IF(L6="","",ABS(L6)+ROW()/1000000)</f>
        <v/>
      </c>
    </row>
    <row r="7">
      <c r="A7" s="11">
        <f>IF(Items!A7="","",Items!A7)</f>
        <v/>
      </c>
      <c r="B7" s="11">
        <f>IF(A7="","",Items!B7)</f>
        <v/>
      </c>
      <c r="C7" s="5" t="n"/>
      <c r="D7" s="11">
        <f>IF(A7="","",SUMIF(Received!$D$6:$D$155,A7,Received!$H$6:$H$155))</f>
        <v/>
      </c>
      <c r="E7" s="11">
        <f>IF(A7="","",SUMIF('Main Bar'!$B$6:$B$155,A7,'Main Bar'!$I$6:$I$155)+SUMIF('Patio Bar'!$B$6:$B$155,A7,'Patio Bar'!$I$6:$I$155)+SUMIF('Walk-in'!$B$6:$B$155,A7,'Walk-in'!$I$6:$I$155)+SUMIF('Storeroom'!$B$6:$B$155,A7,'Storeroom'!$I$6:$I$155))</f>
        <v/>
      </c>
      <c r="F7" s="12">
        <f>IF(OR(A7="",C7=""),"",C7+D7-E7)</f>
        <v/>
      </c>
      <c r="G7" s="5" t="n"/>
      <c r="H7" s="11">
        <f>IF(A7="","",IF(Items!L7="","",Items!L7))</f>
        <v/>
      </c>
      <c r="I7" s="12">
        <f>IF(OR(A7="",G7="",H7=""),"",G7*H7)</f>
        <v/>
      </c>
      <c r="J7" s="12">
        <f>IF(OR(F7="",I7=""),"",F7-I7)</f>
        <v/>
      </c>
      <c r="K7" s="9">
        <f>IF(A7="","",Items!J7)</f>
        <v/>
      </c>
      <c r="L7" s="9">
        <f>IF(OR(J7="",K7=""),"",J7*K7)</f>
        <v/>
      </c>
      <c r="M7" s="5" t="n"/>
      <c r="N7" s="11">
        <f>IF(L7="","",ABS(L7)+ROW()/1000000)</f>
        <v/>
      </c>
    </row>
    <row r="8">
      <c r="A8" s="11">
        <f>IF(Items!A8="","",Items!A8)</f>
        <v/>
      </c>
      <c r="B8" s="11">
        <f>IF(A8="","",Items!B8)</f>
        <v/>
      </c>
      <c r="C8" s="5" t="n"/>
      <c r="D8" s="11">
        <f>IF(A8="","",SUMIF(Received!$D$6:$D$155,A8,Received!$H$6:$H$155))</f>
        <v/>
      </c>
      <c r="E8" s="11">
        <f>IF(A8="","",SUMIF('Main Bar'!$B$6:$B$155,A8,'Main Bar'!$I$6:$I$155)+SUMIF('Patio Bar'!$B$6:$B$155,A8,'Patio Bar'!$I$6:$I$155)+SUMIF('Walk-in'!$B$6:$B$155,A8,'Walk-in'!$I$6:$I$155)+SUMIF('Storeroom'!$B$6:$B$155,A8,'Storeroom'!$I$6:$I$155))</f>
        <v/>
      </c>
      <c r="F8" s="12">
        <f>IF(OR(A8="",C8=""),"",C8+D8-E8)</f>
        <v/>
      </c>
      <c r="G8" s="5" t="n"/>
      <c r="H8" s="11">
        <f>IF(A8="","",IF(Items!L8="","",Items!L8))</f>
        <v/>
      </c>
      <c r="I8" s="12">
        <f>IF(OR(A8="",G8="",H8=""),"",G8*H8)</f>
        <v/>
      </c>
      <c r="J8" s="12">
        <f>IF(OR(F8="",I8=""),"",F8-I8)</f>
        <v/>
      </c>
      <c r="K8" s="9">
        <f>IF(A8="","",Items!J8)</f>
        <v/>
      </c>
      <c r="L8" s="9">
        <f>IF(OR(J8="",K8=""),"",J8*K8)</f>
        <v/>
      </c>
      <c r="M8" s="5" t="n"/>
      <c r="N8" s="11">
        <f>IF(L8="","",ABS(L8)+ROW()/1000000)</f>
        <v/>
      </c>
    </row>
    <row r="9">
      <c r="A9" s="11">
        <f>IF(Items!A9="","",Items!A9)</f>
        <v/>
      </c>
      <c r="B9" s="11">
        <f>IF(A9="","",Items!B9)</f>
        <v/>
      </c>
      <c r="C9" s="5" t="n"/>
      <c r="D9" s="11">
        <f>IF(A9="","",SUMIF(Received!$D$6:$D$155,A9,Received!$H$6:$H$155))</f>
        <v/>
      </c>
      <c r="E9" s="11">
        <f>IF(A9="","",SUMIF('Main Bar'!$B$6:$B$155,A9,'Main Bar'!$I$6:$I$155)+SUMIF('Patio Bar'!$B$6:$B$155,A9,'Patio Bar'!$I$6:$I$155)+SUMIF('Walk-in'!$B$6:$B$155,A9,'Walk-in'!$I$6:$I$155)+SUMIF('Storeroom'!$B$6:$B$155,A9,'Storeroom'!$I$6:$I$155))</f>
        <v/>
      </c>
      <c r="F9" s="12">
        <f>IF(OR(A9="",C9=""),"",C9+D9-E9)</f>
        <v/>
      </c>
      <c r="G9" s="5" t="n"/>
      <c r="H9" s="11">
        <f>IF(A9="","",IF(Items!L9="","",Items!L9))</f>
        <v/>
      </c>
      <c r="I9" s="12">
        <f>IF(OR(A9="",G9="",H9=""),"",G9*H9)</f>
        <v/>
      </c>
      <c r="J9" s="12">
        <f>IF(OR(F9="",I9=""),"",F9-I9)</f>
        <v/>
      </c>
      <c r="K9" s="9">
        <f>IF(A9="","",Items!J9)</f>
        <v/>
      </c>
      <c r="L9" s="9">
        <f>IF(OR(J9="",K9=""),"",J9*K9)</f>
        <v/>
      </c>
      <c r="M9" s="5" t="n"/>
      <c r="N9" s="11">
        <f>IF(L9="","",ABS(L9)+ROW()/1000000)</f>
        <v/>
      </c>
    </row>
    <row r="10">
      <c r="A10" s="11">
        <f>IF(Items!A10="","",Items!A10)</f>
        <v/>
      </c>
      <c r="B10" s="11">
        <f>IF(A10="","",Items!B10)</f>
        <v/>
      </c>
      <c r="C10" s="5" t="n"/>
      <c r="D10" s="11">
        <f>IF(A10="","",SUMIF(Received!$D$6:$D$155,A10,Received!$H$6:$H$155))</f>
        <v/>
      </c>
      <c r="E10" s="11">
        <f>IF(A10="","",SUMIF('Main Bar'!$B$6:$B$155,A10,'Main Bar'!$I$6:$I$155)+SUMIF('Patio Bar'!$B$6:$B$155,A10,'Patio Bar'!$I$6:$I$155)+SUMIF('Walk-in'!$B$6:$B$155,A10,'Walk-in'!$I$6:$I$155)+SUMIF('Storeroom'!$B$6:$B$155,A10,'Storeroom'!$I$6:$I$155))</f>
        <v/>
      </c>
      <c r="F10" s="12">
        <f>IF(OR(A10="",C10=""),"",C10+D10-E10)</f>
        <v/>
      </c>
      <c r="G10" s="5" t="n"/>
      <c r="H10" s="11">
        <f>IF(A10="","",IF(Items!L10="","",Items!L10))</f>
        <v/>
      </c>
      <c r="I10" s="12">
        <f>IF(OR(A10="",G10="",H10=""),"",G10*H10)</f>
        <v/>
      </c>
      <c r="J10" s="12">
        <f>IF(OR(F10="",I10=""),"",F10-I10)</f>
        <v/>
      </c>
      <c r="K10" s="9">
        <f>IF(A10="","",Items!J10)</f>
        <v/>
      </c>
      <c r="L10" s="9">
        <f>IF(OR(J10="",K10=""),"",J10*K10)</f>
        <v/>
      </c>
      <c r="M10" s="5" t="n"/>
      <c r="N10" s="11">
        <f>IF(L10="","",ABS(L10)+ROW()/1000000)</f>
        <v/>
      </c>
    </row>
    <row r="11">
      <c r="A11" s="11">
        <f>IF(Items!A11="","",Items!A11)</f>
        <v/>
      </c>
      <c r="B11" s="11">
        <f>IF(A11="","",Items!B11)</f>
        <v/>
      </c>
      <c r="C11" s="5" t="n"/>
      <c r="D11" s="11">
        <f>IF(A11="","",SUMIF(Received!$D$6:$D$155,A11,Received!$H$6:$H$155))</f>
        <v/>
      </c>
      <c r="E11" s="11">
        <f>IF(A11="","",SUMIF('Main Bar'!$B$6:$B$155,A11,'Main Bar'!$I$6:$I$155)+SUMIF('Patio Bar'!$B$6:$B$155,A11,'Patio Bar'!$I$6:$I$155)+SUMIF('Walk-in'!$B$6:$B$155,A11,'Walk-in'!$I$6:$I$155)+SUMIF('Storeroom'!$B$6:$B$155,A11,'Storeroom'!$I$6:$I$155))</f>
        <v/>
      </c>
      <c r="F11" s="12">
        <f>IF(OR(A11="",C11=""),"",C11+D11-E11)</f>
        <v/>
      </c>
      <c r="G11" s="5" t="n"/>
      <c r="H11" s="11">
        <f>IF(A11="","",IF(Items!L11="","",Items!L11))</f>
        <v/>
      </c>
      <c r="I11" s="12">
        <f>IF(OR(A11="",G11="",H11=""),"",G11*H11)</f>
        <v/>
      </c>
      <c r="J11" s="12">
        <f>IF(OR(F11="",I11=""),"",F11-I11)</f>
        <v/>
      </c>
      <c r="K11" s="9">
        <f>IF(A11="","",Items!J11)</f>
        <v/>
      </c>
      <c r="L11" s="9">
        <f>IF(OR(J11="",K11=""),"",J11*K11)</f>
        <v/>
      </c>
      <c r="M11" s="5" t="n"/>
      <c r="N11" s="11">
        <f>IF(L11="","",ABS(L11)+ROW()/1000000)</f>
        <v/>
      </c>
    </row>
    <row r="12">
      <c r="A12" s="11">
        <f>IF(Items!A12="","",Items!A12)</f>
        <v/>
      </c>
      <c r="B12" s="11">
        <f>IF(A12="","",Items!B12)</f>
        <v/>
      </c>
      <c r="C12" s="5" t="n"/>
      <c r="D12" s="11">
        <f>IF(A12="","",SUMIF(Received!$D$6:$D$155,A12,Received!$H$6:$H$155))</f>
        <v/>
      </c>
      <c r="E12" s="11">
        <f>IF(A12="","",SUMIF('Main Bar'!$B$6:$B$155,A12,'Main Bar'!$I$6:$I$155)+SUMIF('Patio Bar'!$B$6:$B$155,A12,'Patio Bar'!$I$6:$I$155)+SUMIF('Walk-in'!$B$6:$B$155,A12,'Walk-in'!$I$6:$I$155)+SUMIF('Storeroom'!$B$6:$B$155,A12,'Storeroom'!$I$6:$I$155))</f>
        <v/>
      </c>
      <c r="F12" s="12">
        <f>IF(OR(A12="",C12=""),"",C12+D12-E12)</f>
        <v/>
      </c>
      <c r="G12" s="5" t="n"/>
      <c r="H12" s="11">
        <f>IF(A12="","",IF(Items!L12="","",Items!L12))</f>
        <v/>
      </c>
      <c r="I12" s="12">
        <f>IF(OR(A12="",G12="",H12=""),"",G12*H12)</f>
        <v/>
      </c>
      <c r="J12" s="12">
        <f>IF(OR(F12="",I12=""),"",F12-I12)</f>
        <v/>
      </c>
      <c r="K12" s="9">
        <f>IF(A12="","",Items!J12)</f>
        <v/>
      </c>
      <c r="L12" s="9">
        <f>IF(OR(J12="",K12=""),"",J12*K12)</f>
        <v/>
      </c>
      <c r="M12" s="5" t="n"/>
      <c r="N12" s="11">
        <f>IF(L12="","",ABS(L12)+ROW()/1000000)</f>
        <v/>
      </c>
    </row>
    <row r="13">
      <c r="A13" s="11">
        <f>IF(Items!A13="","",Items!A13)</f>
        <v/>
      </c>
      <c r="B13" s="11">
        <f>IF(A13="","",Items!B13)</f>
        <v/>
      </c>
      <c r="C13" s="5" t="n"/>
      <c r="D13" s="11">
        <f>IF(A13="","",SUMIF(Received!$D$6:$D$155,A13,Received!$H$6:$H$155))</f>
        <v/>
      </c>
      <c r="E13" s="11">
        <f>IF(A13="","",SUMIF('Main Bar'!$B$6:$B$155,A13,'Main Bar'!$I$6:$I$155)+SUMIF('Patio Bar'!$B$6:$B$155,A13,'Patio Bar'!$I$6:$I$155)+SUMIF('Walk-in'!$B$6:$B$155,A13,'Walk-in'!$I$6:$I$155)+SUMIF('Storeroom'!$B$6:$B$155,A13,'Storeroom'!$I$6:$I$155))</f>
        <v/>
      </c>
      <c r="F13" s="12">
        <f>IF(OR(A13="",C13=""),"",C13+D13-E13)</f>
        <v/>
      </c>
      <c r="G13" s="5" t="n"/>
      <c r="H13" s="11">
        <f>IF(A13="","",IF(Items!L13="","",Items!L13))</f>
        <v/>
      </c>
      <c r="I13" s="12">
        <f>IF(OR(A13="",G13="",H13=""),"",G13*H13)</f>
        <v/>
      </c>
      <c r="J13" s="12">
        <f>IF(OR(F13="",I13=""),"",F13-I13)</f>
        <v/>
      </c>
      <c r="K13" s="9">
        <f>IF(A13="","",Items!J13)</f>
        <v/>
      </c>
      <c r="L13" s="9">
        <f>IF(OR(J13="",K13=""),"",J13*K13)</f>
        <v/>
      </c>
      <c r="M13" s="5" t="n"/>
      <c r="N13" s="11">
        <f>IF(L13="","",ABS(L13)+ROW()/1000000)</f>
        <v/>
      </c>
    </row>
    <row r="14">
      <c r="A14" s="11">
        <f>IF(Items!A14="","",Items!A14)</f>
        <v/>
      </c>
      <c r="B14" s="11">
        <f>IF(A14="","",Items!B14)</f>
        <v/>
      </c>
      <c r="C14" s="5" t="n"/>
      <c r="D14" s="11">
        <f>IF(A14="","",SUMIF(Received!$D$6:$D$155,A14,Received!$H$6:$H$155))</f>
        <v/>
      </c>
      <c r="E14" s="11">
        <f>IF(A14="","",SUMIF('Main Bar'!$B$6:$B$155,A14,'Main Bar'!$I$6:$I$155)+SUMIF('Patio Bar'!$B$6:$B$155,A14,'Patio Bar'!$I$6:$I$155)+SUMIF('Walk-in'!$B$6:$B$155,A14,'Walk-in'!$I$6:$I$155)+SUMIF('Storeroom'!$B$6:$B$155,A14,'Storeroom'!$I$6:$I$155))</f>
        <v/>
      </c>
      <c r="F14" s="12">
        <f>IF(OR(A14="",C14=""),"",C14+D14-E14)</f>
        <v/>
      </c>
      <c r="G14" s="5" t="n"/>
      <c r="H14" s="11">
        <f>IF(A14="","",IF(Items!L14="","",Items!L14))</f>
        <v/>
      </c>
      <c r="I14" s="12">
        <f>IF(OR(A14="",G14="",H14=""),"",G14*H14)</f>
        <v/>
      </c>
      <c r="J14" s="12">
        <f>IF(OR(F14="",I14=""),"",F14-I14)</f>
        <v/>
      </c>
      <c r="K14" s="9">
        <f>IF(A14="","",Items!J14)</f>
        <v/>
      </c>
      <c r="L14" s="9">
        <f>IF(OR(J14="",K14=""),"",J14*K14)</f>
        <v/>
      </c>
      <c r="M14" s="5" t="n"/>
      <c r="N14" s="11">
        <f>IF(L14="","",ABS(L14)+ROW()/1000000)</f>
        <v/>
      </c>
    </row>
    <row r="15">
      <c r="A15" s="11">
        <f>IF(Items!A15="","",Items!A15)</f>
        <v/>
      </c>
      <c r="B15" s="11">
        <f>IF(A15="","",Items!B15)</f>
        <v/>
      </c>
      <c r="C15" s="5" t="n"/>
      <c r="D15" s="11">
        <f>IF(A15="","",SUMIF(Received!$D$6:$D$155,A15,Received!$H$6:$H$155))</f>
        <v/>
      </c>
      <c r="E15" s="11">
        <f>IF(A15="","",SUMIF('Main Bar'!$B$6:$B$155,A15,'Main Bar'!$I$6:$I$155)+SUMIF('Patio Bar'!$B$6:$B$155,A15,'Patio Bar'!$I$6:$I$155)+SUMIF('Walk-in'!$B$6:$B$155,A15,'Walk-in'!$I$6:$I$155)+SUMIF('Storeroom'!$B$6:$B$155,A15,'Storeroom'!$I$6:$I$155))</f>
        <v/>
      </c>
      <c r="F15" s="12">
        <f>IF(OR(A15="",C15=""),"",C15+D15-E15)</f>
        <v/>
      </c>
      <c r="G15" s="5" t="n"/>
      <c r="H15" s="11">
        <f>IF(A15="","",IF(Items!L15="","",Items!L15))</f>
        <v/>
      </c>
      <c r="I15" s="12">
        <f>IF(OR(A15="",G15="",H15=""),"",G15*H15)</f>
        <v/>
      </c>
      <c r="J15" s="12">
        <f>IF(OR(F15="",I15=""),"",F15-I15)</f>
        <v/>
      </c>
      <c r="K15" s="9">
        <f>IF(A15="","",Items!J15)</f>
        <v/>
      </c>
      <c r="L15" s="9">
        <f>IF(OR(J15="",K15=""),"",J15*K15)</f>
        <v/>
      </c>
      <c r="M15" s="5" t="n"/>
      <c r="N15" s="11">
        <f>IF(L15="","",ABS(L15)+ROW()/1000000)</f>
        <v/>
      </c>
    </row>
    <row r="16">
      <c r="A16" s="11">
        <f>IF(Items!A16="","",Items!A16)</f>
        <v/>
      </c>
      <c r="B16" s="11">
        <f>IF(A16="","",Items!B16)</f>
        <v/>
      </c>
      <c r="C16" s="5" t="n"/>
      <c r="D16" s="11">
        <f>IF(A16="","",SUMIF(Received!$D$6:$D$155,A16,Received!$H$6:$H$155))</f>
        <v/>
      </c>
      <c r="E16" s="11">
        <f>IF(A16="","",SUMIF('Main Bar'!$B$6:$B$155,A16,'Main Bar'!$I$6:$I$155)+SUMIF('Patio Bar'!$B$6:$B$155,A16,'Patio Bar'!$I$6:$I$155)+SUMIF('Walk-in'!$B$6:$B$155,A16,'Walk-in'!$I$6:$I$155)+SUMIF('Storeroom'!$B$6:$B$155,A16,'Storeroom'!$I$6:$I$155))</f>
        <v/>
      </c>
      <c r="F16" s="12">
        <f>IF(OR(A16="",C16=""),"",C16+D16-E16)</f>
        <v/>
      </c>
      <c r="G16" s="5" t="n"/>
      <c r="H16" s="11">
        <f>IF(A16="","",IF(Items!L16="","",Items!L16))</f>
        <v/>
      </c>
      <c r="I16" s="12">
        <f>IF(OR(A16="",G16="",H16=""),"",G16*H16)</f>
        <v/>
      </c>
      <c r="J16" s="12">
        <f>IF(OR(F16="",I16=""),"",F16-I16)</f>
        <v/>
      </c>
      <c r="K16" s="9">
        <f>IF(A16="","",Items!J16)</f>
        <v/>
      </c>
      <c r="L16" s="9">
        <f>IF(OR(J16="",K16=""),"",J16*K16)</f>
        <v/>
      </c>
      <c r="M16" s="5" t="n"/>
      <c r="N16" s="11">
        <f>IF(L16="","",ABS(L16)+ROW()/1000000)</f>
        <v/>
      </c>
    </row>
    <row r="17">
      <c r="A17" s="11">
        <f>IF(Items!A17="","",Items!A17)</f>
        <v/>
      </c>
      <c r="B17" s="11">
        <f>IF(A17="","",Items!B17)</f>
        <v/>
      </c>
      <c r="C17" s="5" t="n"/>
      <c r="D17" s="11">
        <f>IF(A17="","",SUMIF(Received!$D$6:$D$155,A17,Received!$H$6:$H$155))</f>
        <v/>
      </c>
      <c r="E17" s="11">
        <f>IF(A17="","",SUMIF('Main Bar'!$B$6:$B$155,A17,'Main Bar'!$I$6:$I$155)+SUMIF('Patio Bar'!$B$6:$B$155,A17,'Patio Bar'!$I$6:$I$155)+SUMIF('Walk-in'!$B$6:$B$155,A17,'Walk-in'!$I$6:$I$155)+SUMIF('Storeroom'!$B$6:$B$155,A17,'Storeroom'!$I$6:$I$155))</f>
        <v/>
      </c>
      <c r="F17" s="12">
        <f>IF(OR(A17="",C17=""),"",C17+D17-E17)</f>
        <v/>
      </c>
      <c r="G17" s="5" t="n"/>
      <c r="H17" s="11">
        <f>IF(A17="","",IF(Items!L17="","",Items!L17))</f>
        <v/>
      </c>
      <c r="I17" s="12">
        <f>IF(OR(A17="",G17="",H17=""),"",G17*H17)</f>
        <v/>
      </c>
      <c r="J17" s="12">
        <f>IF(OR(F17="",I17=""),"",F17-I17)</f>
        <v/>
      </c>
      <c r="K17" s="9">
        <f>IF(A17="","",Items!J17)</f>
        <v/>
      </c>
      <c r="L17" s="9">
        <f>IF(OR(J17="",K17=""),"",J17*K17)</f>
        <v/>
      </c>
      <c r="M17" s="5" t="n"/>
      <c r="N17" s="11">
        <f>IF(L17="","",ABS(L17)+ROW()/1000000)</f>
        <v/>
      </c>
    </row>
    <row r="18">
      <c r="A18" s="11">
        <f>IF(Items!A18="","",Items!A18)</f>
        <v/>
      </c>
      <c r="B18" s="11">
        <f>IF(A18="","",Items!B18)</f>
        <v/>
      </c>
      <c r="C18" s="5" t="n"/>
      <c r="D18" s="11">
        <f>IF(A18="","",SUMIF(Received!$D$6:$D$155,A18,Received!$H$6:$H$155))</f>
        <v/>
      </c>
      <c r="E18" s="11">
        <f>IF(A18="","",SUMIF('Main Bar'!$B$6:$B$155,A18,'Main Bar'!$I$6:$I$155)+SUMIF('Patio Bar'!$B$6:$B$155,A18,'Patio Bar'!$I$6:$I$155)+SUMIF('Walk-in'!$B$6:$B$155,A18,'Walk-in'!$I$6:$I$155)+SUMIF('Storeroom'!$B$6:$B$155,A18,'Storeroom'!$I$6:$I$155))</f>
        <v/>
      </c>
      <c r="F18" s="12">
        <f>IF(OR(A18="",C18=""),"",C18+D18-E18)</f>
        <v/>
      </c>
      <c r="G18" s="5" t="n"/>
      <c r="H18" s="11">
        <f>IF(A18="","",IF(Items!L18="","",Items!L18))</f>
        <v/>
      </c>
      <c r="I18" s="12">
        <f>IF(OR(A18="",G18="",H18=""),"",G18*H18)</f>
        <v/>
      </c>
      <c r="J18" s="12">
        <f>IF(OR(F18="",I18=""),"",F18-I18)</f>
        <v/>
      </c>
      <c r="K18" s="9">
        <f>IF(A18="","",Items!J18)</f>
        <v/>
      </c>
      <c r="L18" s="9">
        <f>IF(OR(J18="",K18=""),"",J18*K18)</f>
        <v/>
      </c>
      <c r="M18" s="5" t="n"/>
      <c r="N18" s="11">
        <f>IF(L18="","",ABS(L18)+ROW()/1000000)</f>
        <v/>
      </c>
    </row>
    <row r="19">
      <c r="A19" s="11">
        <f>IF(Items!A19="","",Items!A19)</f>
        <v/>
      </c>
      <c r="B19" s="11">
        <f>IF(A19="","",Items!B19)</f>
        <v/>
      </c>
      <c r="C19" s="5" t="n"/>
      <c r="D19" s="11">
        <f>IF(A19="","",SUMIF(Received!$D$6:$D$155,A19,Received!$H$6:$H$155))</f>
        <v/>
      </c>
      <c r="E19" s="11">
        <f>IF(A19="","",SUMIF('Main Bar'!$B$6:$B$155,A19,'Main Bar'!$I$6:$I$155)+SUMIF('Patio Bar'!$B$6:$B$155,A19,'Patio Bar'!$I$6:$I$155)+SUMIF('Walk-in'!$B$6:$B$155,A19,'Walk-in'!$I$6:$I$155)+SUMIF('Storeroom'!$B$6:$B$155,A19,'Storeroom'!$I$6:$I$155))</f>
        <v/>
      </c>
      <c r="F19" s="12">
        <f>IF(OR(A19="",C19=""),"",C19+D19-E19)</f>
        <v/>
      </c>
      <c r="G19" s="5" t="n"/>
      <c r="H19" s="11">
        <f>IF(A19="","",IF(Items!L19="","",Items!L19))</f>
        <v/>
      </c>
      <c r="I19" s="12">
        <f>IF(OR(A19="",G19="",H19=""),"",G19*H19)</f>
        <v/>
      </c>
      <c r="J19" s="12">
        <f>IF(OR(F19="",I19=""),"",F19-I19)</f>
        <v/>
      </c>
      <c r="K19" s="9">
        <f>IF(A19="","",Items!J19)</f>
        <v/>
      </c>
      <c r="L19" s="9">
        <f>IF(OR(J19="",K19=""),"",J19*K19)</f>
        <v/>
      </c>
      <c r="M19" s="5" t="n"/>
      <c r="N19" s="11">
        <f>IF(L19="","",ABS(L19)+ROW()/1000000)</f>
        <v/>
      </c>
    </row>
    <row r="20">
      <c r="A20" s="11">
        <f>IF(Items!A20="","",Items!A20)</f>
        <v/>
      </c>
      <c r="B20" s="11">
        <f>IF(A20="","",Items!B20)</f>
        <v/>
      </c>
      <c r="C20" s="5" t="n"/>
      <c r="D20" s="11">
        <f>IF(A20="","",SUMIF(Received!$D$6:$D$155,A20,Received!$H$6:$H$155))</f>
        <v/>
      </c>
      <c r="E20" s="11">
        <f>IF(A20="","",SUMIF('Main Bar'!$B$6:$B$155,A20,'Main Bar'!$I$6:$I$155)+SUMIF('Patio Bar'!$B$6:$B$155,A20,'Patio Bar'!$I$6:$I$155)+SUMIF('Walk-in'!$B$6:$B$155,A20,'Walk-in'!$I$6:$I$155)+SUMIF('Storeroom'!$B$6:$B$155,A20,'Storeroom'!$I$6:$I$155))</f>
        <v/>
      </c>
      <c r="F20" s="12">
        <f>IF(OR(A20="",C20=""),"",C20+D20-E20)</f>
        <v/>
      </c>
      <c r="G20" s="5" t="n"/>
      <c r="H20" s="11">
        <f>IF(A20="","",IF(Items!L20="","",Items!L20))</f>
        <v/>
      </c>
      <c r="I20" s="12">
        <f>IF(OR(A20="",G20="",H20=""),"",G20*H20)</f>
        <v/>
      </c>
      <c r="J20" s="12">
        <f>IF(OR(F20="",I20=""),"",F20-I20)</f>
        <v/>
      </c>
      <c r="K20" s="9">
        <f>IF(A20="","",Items!J20)</f>
        <v/>
      </c>
      <c r="L20" s="9">
        <f>IF(OR(J20="",K20=""),"",J20*K20)</f>
        <v/>
      </c>
      <c r="M20" s="5" t="n"/>
      <c r="N20" s="11">
        <f>IF(L20="","",ABS(L20)+ROW()/1000000)</f>
        <v/>
      </c>
    </row>
    <row r="21">
      <c r="A21" s="11">
        <f>IF(Items!A21="","",Items!A21)</f>
        <v/>
      </c>
      <c r="B21" s="11">
        <f>IF(A21="","",Items!B21)</f>
        <v/>
      </c>
      <c r="C21" s="5" t="n"/>
      <c r="D21" s="11">
        <f>IF(A21="","",SUMIF(Received!$D$6:$D$155,A21,Received!$H$6:$H$155))</f>
        <v/>
      </c>
      <c r="E21" s="11">
        <f>IF(A21="","",SUMIF('Main Bar'!$B$6:$B$155,A21,'Main Bar'!$I$6:$I$155)+SUMIF('Patio Bar'!$B$6:$B$155,A21,'Patio Bar'!$I$6:$I$155)+SUMIF('Walk-in'!$B$6:$B$155,A21,'Walk-in'!$I$6:$I$155)+SUMIF('Storeroom'!$B$6:$B$155,A21,'Storeroom'!$I$6:$I$155))</f>
        <v/>
      </c>
      <c r="F21" s="12">
        <f>IF(OR(A21="",C21=""),"",C21+D21-E21)</f>
        <v/>
      </c>
      <c r="G21" s="5" t="n"/>
      <c r="H21" s="11">
        <f>IF(A21="","",IF(Items!L21="","",Items!L21))</f>
        <v/>
      </c>
      <c r="I21" s="12">
        <f>IF(OR(A21="",G21="",H21=""),"",G21*H21)</f>
        <v/>
      </c>
      <c r="J21" s="12">
        <f>IF(OR(F21="",I21=""),"",F21-I21)</f>
        <v/>
      </c>
      <c r="K21" s="9">
        <f>IF(A21="","",Items!J21)</f>
        <v/>
      </c>
      <c r="L21" s="9">
        <f>IF(OR(J21="",K21=""),"",J21*K21)</f>
        <v/>
      </c>
      <c r="M21" s="5" t="n"/>
      <c r="N21" s="11">
        <f>IF(L21="","",ABS(L21)+ROW()/1000000)</f>
        <v/>
      </c>
    </row>
    <row r="22">
      <c r="A22" s="11">
        <f>IF(Items!A22="","",Items!A22)</f>
        <v/>
      </c>
      <c r="B22" s="11">
        <f>IF(A22="","",Items!B22)</f>
        <v/>
      </c>
      <c r="C22" s="5" t="n"/>
      <c r="D22" s="11">
        <f>IF(A22="","",SUMIF(Received!$D$6:$D$155,A22,Received!$H$6:$H$155))</f>
        <v/>
      </c>
      <c r="E22" s="11">
        <f>IF(A22="","",SUMIF('Main Bar'!$B$6:$B$155,A22,'Main Bar'!$I$6:$I$155)+SUMIF('Patio Bar'!$B$6:$B$155,A22,'Patio Bar'!$I$6:$I$155)+SUMIF('Walk-in'!$B$6:$B$155,A22,'Walk-in'!$I$6:$I$155)+SUMIF('Storeroom'!$B$6:$B$155,A22,'Storeroom'!$I$6:$I$155))</f>
        <v/>
      </c>
      <c r="F22" s="12">
        <f>IF(OR(A22="",C22=""),"",C22+D22-E22)</f>
        <v/>
      </c>
      <c r="G22" s="5" t="n"/>
      <c r="H22" s="11">
        <f>IF(A22="","",IF(Items!L22="","",Items!L22))</f>
        <v/>
      </c>
      <c r="I22" s="12">
        <f>IF(OR(A22="",G22="",H22=""),"",G22*H22)</f>
        <v/>
      </c>
      <c r="J22" s="12">
        <f>IF(OR(F22="",I22=""),"",F22-I22)</f>
        <v/>
      </c>
      <c r="K22" s="9">
        <f>IF(A22="","",Items!J22)</f>
        <v/>
      </c>
      <c r="L22" s="9">
        <f>IF(OR(J22="",K22=""),"",J22*K22)</f>
        <v/>
      </c>
      <c r="M22" s="5" t="n"/>
      <c r="N22" s="11">
        <f>IF(L22="","",ABS(L22)+ROW()/1000000)</f>
        <v/>
      </c>
    </row>
    <row r="23">
      <c r="A23" s="11">
        <f>IF(Items!A23="","",Items!A23)</f>
        <v/>
      </c>
      <c r="B23" s="11">
        <f>IF(A23="","",Items!B23)</f>
        <v/>
      </c>
      <c r="C23" s="5" t="n"/>
      <c r="D23" s="11">
        <f>IF(A23="","",SUMIF(Received!$D$6:$D$155,A23,Received!$H$6:$H$155))</f>
        <v/>
      </c>
      <c r="E23" s="11">
        <f>IF(A23="","",SUMIF('Main Bar'!$B$6:$B$155,A23,'Main Bar'!$I$6:$I$155)+SUMIF('Patio Bar'!$B$6:$B$155,A23,'Patio Bar'!$I$6:$I$155)+SUMIF('Walk-in'!$B$6:$B$155,A23,'Walk-in'!$I$6:$I$155)+SUMIF('Storeroom'!$B$6:$B$155,A23,'Storeroom'!$I$6:$I$155))</f>
        <v/>
      </c>
      <c r="F23" s="12">
        <f>IF(OR(A23="",C23=""),"",C23+D23-E23)</f>
        <v/>
      </c>
      <c r="G23" s="5" t="n"/>
      <c r="H23" s="11">
        <f>IF(A23="","",IF(Items!L23="","",Items!L23))</f>
        <v/>
      </c>
      <c r="I23" s="12">
        <f>IF(OR(A23="",G23="",H23=""),"",G23*H23)</f>
        <v/>
      </c>
      <c r="J23" s="12">
        <f>IF(OR(F23="",I23=""),"",F23-I23)</f>
        <v/>
      </c>
      <c r="K23" s="9">
        <f>IF(A23="","",Items!J23)</f>
        <v/>
      </c>
      <c r="L23" s="9">
        <f>IF(OR(J23="",K23=""),"",J23*K23)</f>
        <v/>
      </c>
      <c r="M23" s="5" t="n"/>
      <c r="N23" s="11">
        <f>IF(L23="","",ABS(L23)+ROW()/1000000)</f>
        <v/>
      </c>
    </row>
    <row r="24">
      <c r="A24" s="11">
        <f>IF(Items!A24="","",Items!A24)</f>
        <v/>
      </c>
      <c r="B24" s="11">
        <f>IF(A24="","",Items!B24)</f>
        <v/>
      </c>
      <c r="C24" s="5" t="n"/>
      <c r="D24" s="11">
        <f>IF(A24="","",SUMIF(Received!$D$6:$D$155,A24,Received!$H$6:$H$155))</f>
        <v/>
      </c>
      <c r="E24" s="11">
        <f>IF(A24="","",SUMIF('Main Bar'!$B$6:$B$155,A24,'Main Bar'!$I$6:$I$155)+SUMIF('Patio Bar'!$B$6:$B$155,A24,'Patio Bar'!$I$6:$I$155)+SUMIF('Walk-in'!$B$6:$B$155,A24,'Walk-in'!$I$6:$I$155)+SUMIF('Storeroom'!$B$6:$B$155,A24,'Storeroom'!$I$6:$I$155))</f>
        <v/>
      </c>
      <c r="F24" s="12">
        <f>IF(OR(A24="",C24=""),"",C24+D24-E24)</f>
        <v/>
      </c>
      <c r="G24" s="5" t="n"/>
      <c r="H24" s="11">
        <f>IF(A24="","",IF(Items!L24="","",Items!L24))</f>
        <v/>
      </c>
      <c r="I24" s="12">
        <f>IF(OR(A24="",G24="",H24=""),"",G24*H24)</f>
        <v/>
      </c>
      <c r="J24" s="12">
        <f>IF(OR(F24="",I24=""),"",F24-I24)</f>
        <v/>
      </c>
      <c r="K24" s="9">
        <f>IF(A24="","",Items!J24)</f>
        <v/>
      </c>
      <c r="L24" s="9">
        <f>IF(OR(J24="",K24=""),"",J24*K24)</f>
        <v/>
      </c>
      <c r="M24" s="5" t="n"/>
      <c r="N24" s="11">
        <f>IF(L24="","",ABS(L24)+ROW()/1000000)</f>
        <v/>
      </c>
    </row>
    <row r="25">
      <c r="A25" s="11">
        <f>IF(Items!A25="","",Items!A25)</f>
        <v/>
      </c>
      <c r="B25" s="11">
        <f>IF(A25="","",Items!B25)</f>
        <v/>
      </c>
      <c r="C25" s="5" t="n"/>
      <c r="D25" s="11">
        <f>IF(A25="","",SUMIF(Received!$D$6:$D$155,A25,Received!$H$6:$H$155))</f>
        <v/>
      </c>
      <c r="E25" s="11">
        <f>IF(A25="","",SUMIF('Main Bar'!$B$6:$B$155,A25,'Main Bar'!$I$6:$I$155)+SUMIF('Patio Bar'!$B$6:$B$155,A25,'Patio Bar'!$I$6:$I$155)+SUMIF('Walk-in'!$B$6:$B$155,A25,'Walk-in'!$I$6:$I$155)+SUMIF('Storeroom'!$B$6:$B$155,A25,'Storeroom'!$I$6:$I$155))</f>
        <v/>
      </c>
      <c r="F25" s="12">
        <f>IF(OR(A25="",C25=""),"",C25+D25-E25)</f>
        <v/>
      </c>
      <c r="G25" s="5" t="n"/>
      <c r="H25" s="11">
        <f>IF(A25="","",IF(Items!L25="","",Items!L25))</f>
        <v/>
      </c>
      <c r="I25" s="12">
        <f>IF(OR(A25="",G25="",H25=""),"",G25*H25)</f>
        <v/>
      </c>
      <c r="J25" s="12">
        <f>IF(OR(F25="",I25=""),"",F25-I25)</f>
        <v/>
      </c>
      <c r="K25" s="9">
        <f>IF(A25="","",Items!J25)</f>
        <v/>
      </c>
      <c r="L25" s="9">
        <f>IF(OR(J25="",K25=""),"",J25*K25)</f>
        <v/>
      </c>
      <c r="M25" s="5" t="n"/>
      <c r="N25" s="11">
        <f>IF(L25="","",ABS(L25)+ROW()/1000000)</f>
        <v/>
      </c>
    </row>
    <row r="26">
      <c r="A26" s="11">
        <f>IF(Items!A26="","",Items!A26)</f>
        <v/>
      </c>
      <c r="B26" s="11">
        <f>IF(A26="","",Items!B26)</f>
        <v/>
      </c>
      <c r="C26" s="5" t="n"/>
      <c r="D26" s="11">
        <f>IF(A26="","",SUMIF(Received!$D$6:$D$155,A26,Received!$H$6:$H$155))</f>
        <v/>
      </c>
      <c r="E26" s="11">
        <f>IF(A26="","",SUMIF('Main Bar'!$B$6:$B$155,A26,'Main Bar'!$I$6:$I$155)+SUMIF('Patio Bar'!$B$6:$B$155,A26,'Patio Bar'!$I$6:$I$155)+SUMIF('Walk-in'!$B$6:$B$155,A26,'Walk-in'!$I$6:$I$155)+SUMIF('Storeroom'!$B$6:$B$155,A26,'Storeroom'!$I$6:$I$155))</f>
        <v/>
      </c>
      <c r="F26" s="12">
        <f>IF(OR(A26="",C26=""),"",C26+D26-E26)</f>
        <v/>
      </c>
      <c r="G26" s="5" t="n"/>
      <c r="H26" s="11">
        <f>IF(A26="","",IF(Items!L26="","",Items!L26))</f>
        <v/>
      </c>
      <c r="I26" s="12">
        <f>IF(OR(A26="",G26="",H26=""),"",G26*H26)</f>
        <v/>
      </c>
      <c r="J26" s="12">
        <f>IF(OR(F26="",I26=""),"",F26-I26)</f>
        <v/>
      </c>
      <c r="K26" s="9">
        <f>IF(A26="","",Items!J26)</f>
        <v/>
      </c>
      <c r="L26" s="9">
        <f>IF(OR(J26="",K26=""),"",J26*K26)</f>
        <v/>
      </c>
      <c r="M26" s="5" t="n"/>
      <c r="N26" s="11">
        <f>IF(L26="","",ABS(L26)+ROW()/1000000)</f>
        <v/>
      </c>
    </row>
    <row r="27">
      <c r="A27" s="11">
        <f>IF(Items!A27="","",Items!A27)</f>
        <v/>
      </c>
      <c r="B27" s="11">
        <f>IF(A27="","",Items!B27)</f>
        <v/>
      </c>
      <c r="C27" s="5" t="n"/>
      <c r="D27" s="11">
        <f>IF(A27="","",SUMIF(Received!$D$6:$D$155,A27,Received!$H$6:$H$155))</f>
        <v/>
      </c>
      <c r="E27" s="11">
        <f>IF(A27="","",SUMIF('Main Bar'!$B$6:$B$155,A27,'Main Bar'!$I$6:$I$155)+SUMIF('Patio Bar'!$B$6:$B$155,A27,'Patio Bar'!$I$6:$I$155)+SUMIF('Walk-in'!$B$6:$B$155,A27,'Walk-in'!$I$6:$I$155)+SUMIF('Storeroom'!$B$6:$B$155,A27,'Storeroom'!$I$6:$I$155))</f>
        <v/>
      </c>
      <c r="F27" s="12">
        <f>IF(OR(A27="",C27=""),"",C27+D27-E27)</f>
        <v/>
      </c>
      <c r="G27" s="5" t="n"/>
      <c r="H27" s="11">
        <f>IF(A27="","",IF(Items!L27="","",Items!L27))</f>
        <v/>
      </c>
      <c r="I27" s="12">
        <f>IF(OR(A27="",G27="",H27=""),"",G27*H27)</f>
        <v/>
      </c>
      <c r="J27" s="12">
        <f>IF(OR(F27="",I27=""),"",F27-I27)</f>
        <v/>
      </c>
      <c r="K27" s="9">
        <f>IF(A27="","",Items!J27)</f>
        <v/>
      </c>
      <c r="L27" s="9">
        <f>IF(OR(J27="",K27=""),"",J27*K27)</f>
        <v/>
      </c>
      <c r="M27" s="5" t="n"/>
      <c r="N27" s="11">
        <f>IF(L27="","",ABS(L27)+ROW()/1000000)</f>
        <v/>
      </c>
    </row>
    <row r="28">
      <c r="A28" s="11">
        <f>IF(Items!A28="","",Items!A28)</f>
        <v/>
      </c>
      <c r="B28" s="11">
        <f>IF(A28="","",Items!B28)</f>
        <v/>
      </c>
      <c r="C28" s="5" t="n"/>
      <c r="D28" s="11">
        <f>IF(A28="","",SUMIF(Received!$D$6:$D$155,A28,Received!$H$6:$H$155))</f>
        <v/>
      </c>
      <c r="E28" s="11">
        <f>IF(A28="","",SUMIF('Main Bar'!$B$6:$B$155,A28,'Main Bar'!$I$6:$I$155)+SUMIF('Patio Bar'!$B$6:$B$155,A28,'Patio Bar'!$I$6:$I$155)+SUMIF('Walk-in'!$B$6:$B$155,A28,'Walk-in'!$I$6:$I$155)+SUMIF('Storeroom'!$B$6:$B$155,A28,'Storeroom'!$I$6:$I$155))</f>
        <v/>
      </c>
      <c r="F28" s="12">
        <f>IF(OR(A28="",C28=""),"",C28+D28-E28)</f>
        <v/>
      </c>
      <c r="G28" s="5" t="n"/>
      <c r="H28" s="11">
        <f>IF(A28="","",IF(Items!L28="","",Items!L28))</f>
        <v/>
      </c>
      <c r="I28" s="12">
        <f>IF(OR(A28="",G28="",H28=""),"",G28*H28)</f>
        <v/>
      </c>
      <c r="J28" s="12">
        <f>IF(OR(F28="",I28=""),"",F28-I28)</f>
        <v/>
      </c>
      <c r="K28" s="9">
        <f>IF(A28="","",Items!J28)</f>
        <v/>
      </c>
      <c r="L28" s="9">
        <f>IF(OR(J28="",K28=""),"",J28*K28)</f>
        <v/>
      </c>
      <c r="M28" s="5" t="n"/>
      <c r="N28" s="11">
        <f>IF(L28="","",ABS(L28)+ROW()/1000000)</f>
        <v/>
      </c>
    </row>
    <row r="29">
      <c r="A29" s="11">
        <f>IF(Items!A29="","",Items!A29)</f>
        <v/>
      </c>
      <c r="B29" s="11">
        <f>IF(A29="","",Items!B29)</f>
        <v/>
      </c>
      <c r="C29" s="5" t="n"/>
      <c r="D29" s="11">
        <f>IF(A29="","",SUMIF(Received!$D$6:$D$155,A29,Received!$H$6:$H$155))</f>
        <v/>
      </c>
      <c r="E29" s="11">
        <f>IF(A29="","",SUMIF('Main Bar'!$B$6:$B$155,A29,'Main Bar'!$I$6:$I$155)+SUMIF('Patio Bar'!$B$6:$B$155,A29,'Patio Bar'!$I$6:$I$155)+SUMIF('Walk-in'!$B$6:$B$155,A29,'Walk-in'!$I$6:$I$155)+SUMIF('Storeroom'!$B$6:$B$155,A29,'Storeroom'!$I$6:$I$155))</f>
        <v/>
      </c>
      <c r="F29" s="12">
        <f>IF(OR(A29="",C29=""),"",C29+D29-E29)</f>
        <v/>
      </c>
      <c r="G29" s="5" t="n"/>
      <c r="H29" s="11">
        <f>IF(A29="","",IF(Items!L29="","",Items!L29))</f>
        <v/>
      </c>
      <c r="I29" s="12">
        <f>IF(OR(A29="",G29="",H29=""),"",G29*H29)</f>
        <v/>
      </c>
      <c r="J29" s="12">
        <f>IF(OR(F29="",I29=""),"",F29-I29)</f>
        <v/>
      </c>
      <c r="K29" s="9">
        <f>IF(A29="","",Items!J29)</f>
        <v/>
      </c>
      <c r="L29" s="9">
        <f>IF(OR(J29="",K29=""),"",J29*K29)</f>
        <v/>
      </c>
      <c r="M29" s="5" t="n"/>
      <c r="N29" s="11">
        <f>IF(L29="","",ABS(L29)+ROW()/1000000)</f>
        <v/>
      </c>
    </row>
    <row r="30">
      <c r="A30" s="11">
        <f>IF(Items!A30="","",Items!A30)</f>
        <v/>
      </c>
      <c r="B30" s="11">
        <f>IF(A30="","",Items!B30)</f>
        <v/>
      </c>
      <c r="C30" s="5" t="n"/>
      <c r="D30" s="11">
        <f>IF(A30="","",SUMIF(Received!$D$6:$D$155,A30,Received!$H$6:$H$155))</f>
        <v/>
      </c>
      <c r="E30" s="11">
        <f>IF(A30="","",SUMIF('Main Bar'!$B$6:$B$155,A30,'Main Bar'!$I$6:$I$155)+SUMIF('Patio Bar'!$B$6:$B$155,A30,'Patio Bar'!$I$6:$I$155)+SUMIF('Walk-in'!$B$6:$B$155,A30,'Walk-in'!$I$6:$I$155)+SUMIF('Storeroom'!$B$6:$B$155,A30,'Storeroom'!$I$6:$I$155))</f>
        <v/>
      </c>
      <c r="F30" s="12">
        <f>IF(OR(A30="",C30=""),"",C30+D30-E30)</f>
        <v/>
      </c>
      <c r="G30" s="5" t="n"/>
      <c r="H30" s="11">
        <f>IF(A30="","",IF(Items!L30="","",Items!L30))</f>
        <v/>
      </c>
      <c r="I30" s="12">
        <f>IF(OR(A30="",G30="",H30=""),"",G30*H30)</f>
        <v/>
      </c>
      <c r="J30" s="12">
        <f>IF(OR(F30="",I30=""),"",F30-I30)</f>
        <v/>
      </c>
      <c r="K30" s="9">
        <f>IF(A30="","",Items!J30)</f>
        <v/>
      </c>
      <c r="L30" s="9">
        <f>IF(OR(J30="",K30=""),"",J30*K30)</f>
        <v/>
      </c>
      <c r="M30" s="5" t="n"/>
      <c r="N30" s="11">
        <f>IF(L30="","",ABS(L30)+ROW()/1000000)</f>
        <v/>
      </c>
    </row>
    <row r="31">
      <c r="A31" s="11">
        <f>IF(Items!A31="","",Items!A31)</f>
        <v/>
      </c>
      <c r="B31" s="11">
        <f>IF(A31="","",Items!B31)</f>
        <v/>
      </c>
      <c r="C31" s="5" t="n"/>
      <c r="D31" s="11">
        <f>IF(A31="","",SUMIF(Received!$D$6:$D$155,A31,Received!$H$6:$H$155))</f>
        <v/>
      </c>
      <c r="E31" s="11">
        <f>IF(A31="","",SUMIF('Main Bar'!$B$6:$B$155,A31,'Main Bar'!$I$6:$I$155)+SUMIF('Patio Bar'!$B$6:$B$155,A31,'Patio Bar'!$I$6:$I$155)+SUMIF('Walk-in'!$B$6:$B$155,A31,'Walk-in'!$I$6:$I$155)+SUMIF('Storeroom'!$B$6:$B$155,A31,'Storeroom'!$I$6:$I$155))</f>
        <v/>
      </c>
      <c r="F31" s="12">
        <f>IF(OR(A31="",C31=""),"",C31+D31-E31)</f>
        <v/>
      </c>
      <c r="G31" s="5" t="n"/>
      <c r="H31" s="11">
        <f>IF(A31="","",IF(Items!L31="","",Items!L31))</f>
        <v/>
      </c>
      <c r="I31" s="12">
        <f>IF(OR(A31="",G31="",H31=""),"",G31*H31)</f>
        <v/>
      </c>
      <c r="J31" s="12">
        <f>IF(OR(F31="",I31=""),"",F31-I31)</f>
        <v/>
      </c>
      <c r="K31" s="9">
        <f>IF(A31="","",Items!J31)</f>
        <v/>
      </c>
      <c r="L31" s="9">
        <f>IF(OR(J31="",K31=""),"",J31*K31)</f>
        <v/>
      </c>
      <c r="M31" s="5" t="n"/>
      <c r="N31" s="11">
        <f>IF(L31="","",ABS(L31)+ROW()/1000000)</f>
        <v/>
      </c>
    </row>
    <row r="32">
      <c r="A32" s="11">
        <f>IF(Items!A32="","",Items!A32)</f>
        <v/>
      </c>
      <c r="B32" s="11">
        <f>IF(A32="","",Items!B32)</f>
        <v/>
      </c>
      <c r="C32" s="5" t="n"/>
      <c r="D32" s="11">
        <f>IF(A32="","",SUMIF(Received!$D$6:$D$155,A32,Received!$H$6:$H$155))</f>
        <v/>
      </c>
      <c r="E32" s="11">
        <f>IF(A32="","",SUMIF('Main Bar'!$B$6:$B$155,A32,'Main Bar'!$I$6:$I$155)+SUMIF('Patio Bar'!$B$6:$B$155,A32,'Patio Bar'!$I$6:$I$155)+SUMIF('Walk-in'!$B$6:$B$155,A32,'Walk-in'!$I$6:$I$155)+SUMIF('Storeroom'!$B$6:$B$155,A32,'Storeroom'!$I$6:$I$155))</f>
        <v/>
      </c>
      <c r="F32" s="12">
        <f>IF(OR(A32="",C32=""),"",C32+D32-E32)</f>
        <v/>
      </c>
      <c r="G32" s="5" t="n"/>
      <c r="H32" s="11">
        <f>IF(A32="","",IF(Items!L32="","",Items!L32))</f>
        <v/>
      </c>
      <c r="I32" s="12">
        <f>IF(OR(A32="",G32="",H32=""),"",G32*H32)</f>
        <v/>
      </c>
      <c r="J32" s="12">
        <f>IF(OR(F32="",I32=""),"",F32-I32)</f>
        <v/>
      </c>
      <c r="K32" s="9">
        <f>IF(A32="","",Items!J32)</f>
        <v/>
      </c>
      <c r="L32" s="9">
        <f>IF(OR(J32="",K32=""),"",J32*K32)</f>
        <v/>
      </c>
      <c r="M32" s="5" t="n"/>
      <c r="N32" s="11">
        <f>IF(L32="","",ABS(L32)+ROW()/1000000)</f>
        <v/>
      </c>
    </row>
    <row r="33">
      <c r="A33" s="11">
        <f>IF(Items!A33="","",Items!A33)</f>
        <v/>
      </c>
      <c r="B33" s="11">
        <f>IF(A33="","",Items!B33)</f>
        <v/>
      </c>
      <c r="C33" s="5" t="n"/>
      <c r="D33" s="11">
        <f>IF(A33="","",SUMIF(Received!$D$6:$D$155,A33,Received!$H$6:$H$155))</f>
        <v/>
      </c>
      <c r="E33" s="11">
        <f>IF(A33="","",SUMIF('Main Bar'!$B$6:$B$155,A33,'Main Bar'!$I$6:$I$155)+SUMIF('Patio Bar'!$B$6:$B$155,A33,'Patio Bar'!$I$6:$I$155)+SUMIF('Walk-in'!$B$6:$B$155,A33,'Walk-in'!$I$6:$I$155)+SUMIF('Storeroom'!$B$6:$B$155,A33,'Storeroom'!$I$6:$I$155))</f>
        <v/>
      </c>
      <c r="F33" s="12">
        <f>IF(OR(A33="",C33=""),"",C33+D33-E33)</f>
        <v/>
      </c>
      <c r="G33" s="5" t="n"/>
      <c r="H33" s="11">
        <f>IF(A33="","",IF(Items!L33="","",Items!L33))</f>
        <v/>
      </c>
      <c r="I33" s="12">
        <f>IF(OR(A33="",G33="",H33=""),"",G33*H33)</f>
        <v/>
      </c>
      <c r="J33" s="12">
        <f>IF(OR(F33="",I33=""),"",F33-I33)</f>
        <v/>
      </c>
      <c r="K33" s="9">
        <f>IF(A33="","",Items!J33)</f>
        <v/>
      </c>
      <c r="L33" s="9">
        <f>IF(OR(J33="",K33=""),"",J33*K33)</f>
        <v/>
      </c>
      <c r="M33" s="5" t="n"/>
      <c r="N33" s="11">
        <f>IF(L33="","",ABS(L33)+ROW()/1000000)</f>
        <v/>
      </c>
    </row>
    <row r="34">
      <c r="A34" s="11">
        <f>IF(Items!A34="","",Items!A34)</f>
        <v/>
      </c>
      <c r="B34" s="11">
        <f>IF(A34="","",Items!B34)</f>
        <v/>
      </c>
      <c r="C34" s="5" t="n"/>
      <c r="D34" s="11">
        <f>IF(A34="","",SUMIF(Received!$D$6:$D$155,A34,Received!$H$6:$H$155))</f>
        <v/>
      </c>
      <c r="E34" s="11">
        <f>IF(A34="","",SUMIF('Main Bar'!$B$6:$B$155,A34,'Main Bar'!$I$6:$I$155)+SUMIF('Patio Bar'!$B$6:$B$155,A34,'Patio Bar'!$I$6:$I$155)+SUMIF('Walk-in'!$B$6:$B$155,A34,'Walk-in'!$I$6:$I$155)+SUMIF('Storeroom'!$B$6:$B$155,A34,'Storeroom'!$I$6:$I$155))</f>
        <v/>
      </c>
      <c r="F34" s="12">
        <f>IF(OR(A34="",C34=""),"",C34+D34-E34)</f>
        <v/>
      </c>
      <c r="G34" s="5" t="n"/>
      <c r="H34" s="11">
        <f>IF(A34="","",IF(Items!L34="","",Items!L34))</f>
        <v/>
      </c>
      <c r="I34" s="12">
        <f>IF(OR(A34="",G34="",H34=""),"",G34*H34)</f>
        <v/>
      </c>
      <c r="J34" s="12">
        <f>IF(OR(F34="",I34=""),"",F34-I34)</f>
        <v/>
      </c>
      <c r="K34" s="9">
        <f>IF(A34="","",Items!J34)</f>
        <v/>
      </c>
      <c r="L34" s="9">
        <f>IF(OR(J34="",K34=""),"",J34*K34)</f>
        <v/>
      </c>
      <c r="M34" s="5" t="n"/>
      <c r="N34" s="11">
        <f>IF(L34="","",ABS(L34)+ROW()/1000000)</f>
        <v/>
      </c>
    </row>
    <row r="35">
      <c r="A35" s="11">
        <f>IF(Items!A35="","",Items!A35)</f>
        <v/>
      </c>
      <c r="B35" s="11">
        <f>IF(A35="","",Items!B35)</f>
        <v/>
      </c>
      <c r="C35" s="5" t="n"/>
      <c r="D35" s="11">
        <f>IF(A35="","",SUMIF(Received!$D$6:$D$155,A35,Received!$H$6:$H$155))</f>
        <v/>
      </c>
      <c r="E35" s="11">
        <f>IF(A35="","",SUMIF('Main Bar'!$B$6:$B$155,A35,'Main Bar'!$I$6:$I$155)+SUMIF('Patio Bar'!$B$6:$B$155,A35,'Patio Bar'!$I$6:$I$155)+SUMIF('Walk-in'!$B$6:$B$155,A35,'Walk-in'!$I$6:$I$155)+SUMIF('Storeroom'!$B$6:$B$155,A35,'Storeroom'!$I$6:$I$155))</f>
        <v/>
      </c>
      <c r="F35" s="12">
        <f>IF(OR(A35="",C35=""),"",C35+D35-E35)</f>
        <v/>
      </c>
      <c r="G35" s="5" t="n"/>
      <c r="H35" s="11">
        <f>IF(A35="","",IF(Items!L35="","",Items!L35))</f>
        <v/>
      </c>
      <c r="I35" s="12">
        <f>IF(OR(A35="",G35="",H35=""),"",G35*H35)</f>
        <v/>
      </c>
      <c r="J35" s="12">
        <f>IF(OR(F35="",I35=""),"",F35-I35)</f>
        <v/>
      </c>
      <c r="K35" s="9">
        <f>IF(A35="","",Items!J35)</f>
        <v/>
      </c>
      <c r="L35" s="9">
        <f>IF(OR(J35="",K35=""),"",J35*K35)</f>
        <v/>
      </c>
      <c r="M35" s="5" t="n"/>
      <c r="N35" s="11">
        <f>IF(L35="","",ABS(L35)+ROW()/1000000)</f>
        <v/>
      </c>
    </row>
    <row r="36">
      <c r="A36" s="11">
        <f>IF(Items!A36="","",Items!A36)</f>
        <v/>
      </c>
      <c r="B36" s="11">
        <f>IF(A36="","",Items!B36)</f>
        <v/>
      </c>
      <c r="C36" s="5" t="n"/>
      <c r="D36" s="11">
        <f>IF(A36="","",SUMIF(Received!$D$6:$D$155,A36,Received!$H$6:$H$155))</f>
        <v/>
      </c>
      <c r="E36" s="11">
        <f>IF(A36="","",SUMIF('Main Bar'!$B$6:$B$155,A36,'Main Bar'!$I$6:$I$155)+SUMIF('Patio Bar'!$B$6:$B$155,A36,'Patio Bar'!$I$6:$I$155)+SUMIF('Walk-in'!$B$6:$B$155,A36,'Walk-in'!$I$6:$I$155)+SUMIF('Storeroom'!$B$6:$B$155,A36,'Storeroom'!$I$6:$I$155))</f>
        <v/>
      </c>
      <c r="F36" s="12">
        <f>IF(OR(A36="",C36=""),"",C36+D36-E36)</f>
        <v/>
      </c>
      <c r="G36" s="5" t="n"/>
      <c r="H36" s="11">
        <f>IF(A36="","",IF(Items!L36="","",Items!L36))</f>
        <v/>
      </c>
      <c r="I36" s="12">
        <f>IF(OR(A36="",G36="",H36=""),"",G36*H36)</f>
        <v/>
      </c>
      <c r="J36" s="12">
        <f>IF(OR(F36="",I36=""),"",F36-I36)</f>
        <v/>
      </c>
      <c r="K36" s="9">
        <f>IF(A36="","",Items!J36)</f>
        <v/>
      </c>
      <c r="L36" s="9">
        <f>IF(OR(J36="",K36=""),"",J36*K36)</f>
        <v/>
      </c>
      <c r="M36" s="5" t="n"/>
      <c r="N36" s="11">
        <f>IF(L36="","",ABS(L36)+ROW()/1000000)</f>
        <v/>
      </c>
    </row>
    <row r="37">
      <c r="A37" s="11">
        <f>IF(Items!A37="","",Items!A37)</f>
        <v/>
      </c>
      <c r="B37" s="11">
        <f>IF(A37="","",Items!B37)</f>
        <v/>
      </c>
      <c r="C37" s="5" t="n"/>
      <c r="D37" s="11">
        <f>IF(A37="","",SUMIF(Received!$D$6:$D$155,A37,Received!$H$6:$H$155))</f>
        <v/>
      </c>
      <c r="E37" s="11">
        <f>IF(A37="","",SUMIF('Main Bar'!$B$6:$B$155,A37,'Main Bar'!$I$6:$I$155)+SUMIF('Patio Bar'!$B$6:$B$155,A37,'Patio Bar'!$I$6:$I$155)+SUMIF('Walk-in'!$B$6:$B$155,A37,'Walk-in'!$I$6:$I$155)+SUMIF('Storeroom'!$B$6:$B$155,A37,'Storeroom'!$I$6:$I$155))</f>
        <v/>
      </c>
      <c r="F37" s="12">
        <f>IF(OR(A37="",C37=""),"",C37+D37-E37)</f>
        <v/>
      </c>
      <c r="G37" s="5" t="n"/>
      <c r="H37" s="11">
        <f>IF(A37="","",IF(Items!L37="","",Items!L37))</f>
        <v/>
      </c>
      <c r="I37" s="12">
        <f>IF(OR(A37="",G37="",H37=""),"",G37*H37)</f>
        <v/>
      </c>
      <c r="J37" s="12">
        <f>IF(OR(F37="",I37=""),"",F37-I37)</f>
        <v/>
      </c>
      <c r="K37" s="9">
        <f>IF(A37="","",Items!J37)</f>
        <v/>
      </c>
      <c r="L37" s="9">
        <f>IF(OR(J37="",K37=""),"",J37*K37)</f>
        <v/>
      </c>
      <c r="M37" s="5" t="n"/>
      <c r="N37" s="11">
        <f>IF(L37="","",ABS(L37)+ROW()/1000000)</f>
        <v/>
      </c>
    </row>
    <row r="38">
      <c r="A38" s="11">
        <f>IF(Items!A38="","",Items!A38)</f>
        <v/>
      </c>
      <c r="B38" s="11">
        <f>IF(A38="","",Items!B38)</f>
        <v/>
      </c>
      <c r="C38" s="5" t="n"/>
      <c r="D38" s="11">
        <f>IF(A38="","",SUMIF(Received!$D$6:$D$155,A38,Received!$H$6:$H$155))</f>
        <v/>
      </c>
      <c r="E38" s="11">
        <f>IF(A38="","",SUMIF('Main Bar'!$B$6:$B$155,A38,'Main Bar'!$I$6:$I$155)+SUMIF('Patio Bar'!$B$6:$B$155,A38,'Patio Bar'!$I$6:$I$155)+SUMIF('Walk-in'!$B$6:$B$155,A38,'Walk-in'!$I$6:$I$155)+SUMIF('Storeroom'!$B$6:$B$155,A38,'Storeroom'!$I$6:$I$155))</f>
        <v/>
      </c>
      <c r="F38" s="12">
        <f>IF(OR(A38="",C38=""),"",C38+D38-E38)</f>
        <v/>
      </c>
      <c r="G38" s="5" t="n"/>
      <c r="H38" s="11">
        <f>IF(A38="","",IF(Items!L38="","",Items!L38))</f>
        <v/>
      </c>
      <c r="I38" s="12">
        <f>IF(OR(A38="",G38="",H38=""),"",G38*H38)</f>
        <v/>
      </c>
      <c r="J38" s="12">
        <f>IF(OR(F38="",I38=""),"",F38-I38)</f>
        <v/>
      </c>
      <c r="K38" s="9">
        <f>IF(A38="","",Items!J38)</f>
        <v/>
      </c>
      <c r="L38" s="9">
        <f>IF(OR(J38="",K38=""),"",J38*K38)</f>
        <v/>
      </c>
      <c r="M38" s="5" t="n"/>
      <c r="N38" s="11">
        <f>IF(L38="","",ABS(L38)+ROW()/1000000)</f>
        <v/>
      </c>
    </row>
    <row r="39">
      <c r="A39" s="11">
        <f>IF(Items!A39="","",Items!A39)</f>
        <v/>
      </c>
      <c r="B39" s="11">
        <f>IF(A39="","",Items!B39)</f>
        <v/>
      </c>
      <c r="C39" s="5" t="n"/>
      <c r="D39" s="11">
        <f>IF(A39="","",SUMIF(Received!$D$6:$D$155,A39,Received!$H$6:$H$155))</f>
        <v/>
      </c>
      <c r="E39" s="11">
        <f>IF(A39="","",SUMIF('Main Bar'!$B$6:$B$155,A39,'Main Bar'!$I$6:$I$155)+SUMIF('Patio Bar'!$B$6:$B$155,A39,'Patio Bar'!$I$6:$I$155)+SUMIF('Walk-in'!$B$6:$B$155,A39,'Walk-in'!$I$6:$I$155)+SUMIF('Storeroom'!$B$6:$B$155,A39,'Storeroom'!$I$6:$I$155))</f>
        <v/>
      </c>
      <c r="F39" s="12">
        <f>IF(OR(A39="",C39=""),"",C39+D39-E39)</f>
        <v/>
      </c>
      <c r="G39" s="5" t="n"/>
      <c r="H39" s="11">
        <f>IF(A39="","",IF(Items!L39="","",Items!L39))</f>
        <v/>
      </c>
      <c r="I39" s="12">
        <f>IF(OR(A39="",G39="",H39=""),"",G39*H39)</f>
        <v/>
      </c>
      <c r="J39" s="12">
        <f>IF(OR(F39="",I39=""),"",F39-I39)</f>
        <v/>
      </c>
      <c r="K39" s="9">
        <f>IF(A39="","",Items!J39)</f>
        <v/>
      </c>
      <c r="L39" s="9">
        <f>IF(OR(J39="",K39=""),"",J39*K39)</f>
        <v/>
      </c>
      <c r="M39" s="5" t="n"/>
      <c r="N39" s="11">
        <f>IF(L39="","",ABS(L39)+ROW()/1000000)</f>
        <v/>
      </c>
    </row>
    <row r="40">
      <c r="A40" s="11">
        <f>IF(Items!A40="","",Items!A40)</f>
        <v/>
      </c>
      <c r="B40" s="11">
        <f>IF(A40="","",Items!B40)</f>
        <v/>
      </c>
      <c r="C40" s="5" t="n"/>
      <c r="D40" s="11">
        <f>IF(A40="","",SUMIF(Received!$D$6:$D$155,A40,Received!$H$6:$H$155))</f>
        <v/>
      </c>
      <c r="E40" s="11">
        <f>IF(A40="","",SUMIF('Main Bar'!$B$6:$B$155,A40,'Main Bar'!$I$6:$I$155)+SUMIF('Patio Bar'!$B$6:$B$155,A40,'Patio Bar'!$I$6:$I$155)+SUMIF('Walk-in'!$B$6:$B$155,A40,'Walk-in'!$I$6:$I$155)+SUMIF('Storeroom'!$B$6:$B$155,A40,'Storeroom'!$I$6:$I$155))</f>
        <v/>
      </c>
      <c r="F40" s="12">
        <f>IF(OR(A40="",C40=""),"",C40+D40-E40)</f>
        <v/>
      </c>
      <c r="G40" s="5" t="n"/>
      <c r="H40" s="11">
        <f>IF(A40="","",IF(Items!L40="","",Items!L40))</f>
        <v/>
      </c>
      <c r="I40" s="12">
        <f>IF(OR(A40="",G40="",H40=""),"",G40*H40)</f>
        <v/>
      </c>
      <c r="J40" s="12">
        <f>IF(OR(F40="",I40=""),"",F40-I40)</f>
        <v/>
      </c>
      <c r="K40" s="9">
        <f>IF(A40="","",Items!J40)</f>
        <v/>
      </c>
      <c r="L40" s="9">
        <f>IF(OR(J40="",K40=""),"",J40*K40)</f>
        <v/>
      </c>
      <c r="M40" s="5" t="n"/>
      <c r="N40" s="11">
        <f>IF(L40="","",ABS(L40)+ROW()/1000000)</f>
        <v/>
      </c>
    </row>
    <row r="41">
      <c r="A41" s="11">
        <f>IF(Items!A41="","",Items!A41)</f>
        <v/>
      </c>
      <c r="B41" s="11">
        <f>IF(A41="","",Items!B41)</f>
        <v/>
      </c>
      <c r="C41" s="5" t="n"/>
      <c r="D41" s="11">
        <f>IF(A41="","",SUMIF(Received!$D$6:$D$155,A41,Received!$H$6:$H$155))</f>
        <v/>
      </c>
      <c r="E41" s="11">
        <f>IF(A41="","",SUMIF('Main Bar'!$B$6:$B$155,A41,'Main Bar'!$I$6:$I$155)+SUMIF('Patio Bar'!$B$6:$B$155,A41,'Patio Bar'!$I$6:$I$155)+SUMIF('Walk-in'!$B$6:$B$155,A41,'Walk-in'!$I$6:$I$155)+SUMIF('Storeroom'!$B$6:$B$155,A41,'Storeroom'!$I$6:$I$155))</f>
        <v/>
      </c>
      <c r="F41" s="12">
        <f>IF(OR(A41="",C41=""),"",C41+D41-E41)</f>
        <v/>
      </c>
      <c r="G41" s="5" t="n"/>
      <c r="H41" s="11">
        <f>IF(A41="","",IF(Items!L41="","",Items!L41))</f>
        <v/>
      </c>
      <c r="I41" s="12">
        <f>IF(OR(A41="",G41="",H41=""),"",G41*H41)</f>
        <v/>
      </c>
      <c r="J41" s="12">
        <f>IF(OR(F41="",I41=""),"",F41-I41)</f>
        <v/>
      </c>
      <c r="K41" s="9">
        <f>IF(A41="","",Items!J41)</f>
        <v/>
      </c>
      <c r="L41" s="9">
        <f>IF(OR(J41="",K41=""),"",J41*K41)</f>
        <v/>
      </c>
      <c r="M41" s="5" t="n"/>
      <c r="N41" s="11">
        <f>IF(L41="","",ABS(L41)+ROW()/1000000)</f>
        <v/>
      </c>
    </row>
    <row r="42">
      <c r="A42" s="11">
        <f>IF(Items!A42="","",Items!A42)</f>
        <v/>
      </c>
      <c r="B42" s="11">
        <f>IF(A42="","",Items!B42)</f>
        <v/>
      </c>
      <c r="C42" s="5" t="n"/>
      <c r="D42" s="11">
        <f>IF(A42="","",SUMIF(Received!$D$6:$D$155,A42,Received!$H$6:$H$155))</f>
        <v/>
      </c>
      <c r="E42" s="11">
        <f>IF(A42="","",SUMIF('Main Bar'!$B$6:$B$155,A42,'Main Bar'!$I$6:$I$155)+SUMIF('Patio Bar'!$B$6:$B$155,A42,'Patio Bar'!$I$6:$I$155)+SUMIF('Walk-in'!$B$6:$B$155,A42,'Walk-in'!$I$6:$I$155)+SUMIF('Storeroom'!$B$6:$B$155,A42,'Storeroom'!$I$6:$I$155))</f>
        <v/>
      </c>
      <c r="F42" s="12">
        <f>IF(OR(A42="",C42=""),"",C42+D42-E42)</f>
        <v/>
      </c>
      <c r="G42" s="5" t="n"/>
      <c r="H42" s="11">
        <f>IF(A42="","",IF(Items!L42="","",Items!L42))</f>
        <v/>
      </c>
      <c r="I42" s="12">
        <f>IF(OR(A42="",G42="",H42=""),"",G42*H42)</f>
        <v/>
      </c>
      <c r="J42" s="12">
        <f>IF(OR(F42="",I42=""),"",F42-I42)</f>
        <v/>
      </c>
      <c r="K42" s="9">
        <f>IF(A42="","",Items!J42)</f>
        <v/>
      </c>
      <c r="L42" s="9">
        <f>IF(OR(J42="",K42=""),"",J42*K42)</f>
        <v/>
      </c>
      <c r="M42" s="5" t="n"/>
      <c r="N42" s="11">
        <f>IF(L42="","",ABS(L42)+ROW()/1000000)</f>
        <v/>
      </c>
    </row>
    <row r="43">
      <c r="A43" s="11">
        <f>IF(Items!A43="","",Items!A43)</f>
        <v/>
      </c>
      <c r="B43" s="11">
        <f>IF(A43="","",Items!B43)</f>
        <v/>
      </c>
      <c r="C43" s="5" t="n"/>
      <c r="D43" s="11">
        <f>IF(A43="","",SUMIF(Received!$D$6:$D$155,A43,Received!$H$6:$H$155))</f>
        <v/>
      </c>
      <c r="E43" s="11">
        <f>IF(A43="","",SUMIF('Main Bar'!$B$6:$B$155,A43,'Main Bar'!$I$6:$I$155)+SUMIF('Patio Bar'!$B$6:$B$155,A43,'Patio Bar'!$I$6:$I$155)+SUMIF('Walk-in'!$B$6:$B$155,A43,'Walk-in'!$I$6:$I$155)+SUMIF('Storeroom'!$B$6:$B$155,A43,'Storeroom'!$I$6:$I$155))</f>
        <v/>
      </c>
      <c r="F43" s="12">
        <f>IF(OR(A43="",C43=""),"",C43+D43-E43)</f>
        <v/>
      </c>
      <c r="G43" s="5" t="n"/>
      <c r="H43" s="11">
        <f>IF(A43="","",IF(Items!L43="","",Items!L43))</f>
        <v/>
      </c>
      <c r="I43" s="12">
        <f>IF(OR(A43="",G43="",H43=""),"",G43*H43)</f>
        <v/>
      </c>
      <c r="J43" s="12">
        <f>IF(OR(F43="",I43=""),"",F43-I43)</f>
        <v/>
      </c>
      <c r="K43" s="9">
        <f>IF(A43="","",Items!J43)</f>
        <v/>
      </c>
      <c r="L43" s="9">
        <f>IF(OR(J43="",K43=""),"",J43*K43)</f>
        <v/>
      </c>
      <c r="M43" s="5" t="n"/>
      <c r="N43" s="11">
        <f>IF(L43="","",ABS(L43)+ROW()/1000000)</f>
        <v/>
      </c>
    </row>
    <row r="44">
      <c r="A44" s="11">
        <f>IF(Items!A44="","",Items!A44)</f>
        <v/>
      </c>
      <c r="B44" s="11">
        <f>IF(A44="","",Items!B44)</f>
        <v/>
      </c>
      <c r="C44" s="5" t="n"/>
      <c r="D44" s="11">
        <f>IF(A44="","",SUMIF(Received!$D$6:$D$155,A44,Received!$H$6:$H$155))</f>
        <v/>
      </c>
      <c r="E44" s="11">
        <f>IF(A44="","",SUMIF('Main Bar'!$B$6:$B$155,A44,'Main Bar'!$I$6:$I$155)+SUMIF('Patio Bar'!$B$6:$B$155,A44,'Patio Bar'!$I$6:$I$155)+SUMIF('Walk-in'!$B$6:$B$155,A44,'Walk-in'!$I$6:$I$155)+SUMIF('Storeroom'!$B$6:$B$155,A44,'Storeroom'!$I$6:$I$155))</f>
        <v/>
      </c>
      <c r="F44" s="12">
        <f>IF(OR(A44="",C44=""),"",C44+D44-E44)</f>
        <v/>
      </c>
      <c r="G44" s="5" t="n"/>
      <c r="H44" s="11">
        <f>IF(A44="","",IF(Items!L44="","",Items!L44))</f>
        <v/>
      </c>
      <c r="I44" s="12">
        <f>IF(OR(A44="",G44="",H44=""),"",G44*H44)</f>
        <v/>
      </c>
      <c r="J44" s="12">
        <f>IF(OR(F44="",I44=""),"",F44-I44)</f>
        <v/>
      </c>
      <c r="K44" s="9">
        <f>IF(A44="","",Items!J44)</f>
        <v/>
      </c>
      <c r="L44" s="9">
        <f>IF(OR(J44="",K44=""),"",J44*K44)</f>
        <v/>
      </c>
      <c r="M44" s="5" t="n"/>
      <c r="N44" s="11">
        <f>IF(L44="","",ABS(L44)+ROW()/1000000)</f>
        <v/>
      </c>
    </row>
    <row r="45">
      <c r="A45" s="11">
        <f>IF(Items!A45="","",Items!A45)</f>
        <v/>
      </c>
      <c r="B45" s="11">
        <f>IF(A45="","",Items!B45)</f>
        <v/>
      </c>
      <c r="C45" s="5" t="n"/>
      <c r="D45" s="11">
        <f>IF(A45="","",SUMIF(Received!$D$6:$D$155,A45,Received!$H$6:$H$155))</f>
        <v/>
      </c>
      <c r="E45" s="11">
        <f>IF(A45="","",SUMIF('Main Bar'!$B$6:$B$155,A45,'Main Bar'!$I$6:$I$155)+SUMIF('Patio Bar'!$B$6:$B$155,A45,'Patio Bar'!$I$6:$I$155)+SUMIF('Walk-in'!$B$6:$B$155,A45,'Walk-in'!$I$6:$I$155)+SUMIF('Storeroom'!$B$6:$B$155,A45,'Storeroom'!$I$6:$I$155))</f>
        <v/>
      </c>
      <c r="F45" s="12">
        <f>IF(OR(A45="",C45=""),"",C45+D45-E45)</f>
        <v/>
      </c>
      <c r="G45" s="5" t="n"/>
      <c r="H45" s="11">
        <f>IF(A45="","",IF(Items!L45="","",Items!L45))</f>
        <v/>
      </c>
      <c r="I45" s="12">
        <f>IF(OR(A45="",G45="",H45=""),"",G45*H45)</f>
        <v/>
      </c>
      <c r="J45" s="12">
        <f>IF(OR(F45="",I45=""),"",F45-I45)</f>
        <v/>
      </c>
      <c r="K45" s="9">
        <f>IF(A45="","",Items!J45)</f>
        <v/>
      </c>
      <c r="L45" s="9">
        <f>IF(OR(J45="",K45=""),"",J45*K45)</f>
        <v/>
      </c>
      <c r="M45" s="5" t="n"/>
      <c r="N45" s="11">
        <f>IF(L45="","",ABS(L45)+ROW()/1000000)</f>
        <v/>
      </c>
    </row>
    <row r="46">
      <c r="A46" s="11">
        <f>IF(Items!A46="","",Items!A46)</f>
        <v/>
      </c>
      <c r="B46" s="11">
        <f>IF(A46="","",Items!B46)</f>
        <v/>
      </c>
      <c r="C46" s="5" t="n"/>
      <c r="D46" s="11">
        <f>IF(A46="","",SUMIF(Received!$D$6:$D$155,A46,Received!$H$6:$H$155))</f>
        <v/>
      </c>
      <c r="E46" s="11">
        <f>IF(A46="","",SUMIF('Main Bar'!$B$6:$B$155,A46,'Main Bar'!$I$6:$I$155)+SUMIF('Patio Bar'!$B$6:$B$155,A46,'Patio Bar'!$I$6:$I$155)+SUMIF('Walk-in'!$B$6:$B$155,A46,'Walk-in'!$I$6:$I$155)+SUMIF('Storeroom'!$B$6:$B$155,A46,'Storeroom'!$I$6:$I$155))</f>
        <v/>
      </c>
      <c r="F46" s="12">
        <f>IF(OR(A46="",C46=""),"",C46+D46-E46)</f>
        <v/>
      </c>
      <c r="G46" s="5" t="n"/>
      <c r="H46" s="11">
        <f>IF(A46="","",IF(Items!L46="","",Items!L46))</f>
        <v/>
      </c>
      <c r="I46" s="12">
        <f>IF(OR(A46="",G46="",H46=""),"",G46*H46)</f>
        <v/>
      </c>
      <c r="J46" s="12">
        <f>IF(OR(F46="",I46=""),"",F46-I46)</f>
        <v/>
      </c>
      <c r="K46" s="9">
        <f>IF(A46="","",Items!J46)</f>
        <v/>
      </c>
      <c r="L46" s="9">
        <f>IF(OR(J46="",K46=""),"",J46*K46)</f>
        <v/>
      </c>
      <c r="M46" s="5" t="n"/>
      <c r="N46" s="11">
        <f>IF(L46="","",ABS(L46)+ROW()/1000000)</f>
        <v/>
      </c>
    </row>
    <row r="47">
      <c r="A47" s="11">
        <f>IF(Items!A47="","",Items!A47)</f>
        <v/>
      </c>
      <c r="B47" s="11">
        <f>IF(A47="","",Items!B47)</f>
        <v/>
      </c>
      <c r="C47" s="5" t="n"/>
      <c r="D47" s="11">
        <f>IF(A47="","",SUMIF(Received!$D$6:$D$155,A47,Received!$H$6:$H$155))</f>
        <v/>
      </c>
      <c r="E47" s="11">
        <f>IF(A47="","",SUMIF('Main Bar'!$B$6:$B$155,A47,'Main Bar'!$I$6:$I$155)+SUMIF('Patio Bar'!$B$6:$B$155,A47,'Patio Bar'!$I$6:$I$155)+SUMIF('Walk-in'!$B$6:$B$155,A47,'Walk-in'!$I$6:$I$155)+SUMIF('Storeroom'!$B$6:$B$155,A47,'Storeroom'!$I$6:$I$155))</f>
        <v/>
      </c>
      <c r="F47" s="12">
        <f>IF(OR(A47="",C47=""),"",C47+D47-E47)</f>
        <v/>
      </c>
      <c r="G47" s="5" t="n"/>
      <c r="H47" s="11">
        <f>IF(A47="","",IF(Items!L47="","",Items!L47))</f>
        <v/>
      </c>
      <c r="I47" s="12">
        <f>IF(OR(A47="",G47="",H47=""),"",G47*H47)</f>
        <v/>
      </c>
      <c r="J47" s="12">
        <f>IF(OR(F47="",I47=""),"",F47-I47)</f>
        <v/>
      </c>
      <c r="K47" s="9">
        <f>IF(A47="","",Items!J47)</f>
        <v/>
      </c>
      <c r="L47" s="9">
        <f>IF(OR(J47="",K47=""),"",J47*K47)</f>
        <v/>
      </c>
      <c r="M47" s="5" t="n"/>
      <c r="N47" s="11">
        <f>IF(L47="","",ABS(L47)+ROW()/1000000)</f>
        <v/>
      </c>
    </row>
    <row r="48">
      <c r="A48" s="11">
        <f>IF(Items!A48="","",Items!A48)</f>
        <v/>
      </c>
      <c r="B48" s="11">
        <f>IF(A48="","",Items!B48)</f>
        <v/>
      </c>
      <c r="C48" s="5" t="n"/>
      <c r="D48" s="11">
        <f>IF(A48="","",SUMIF(Received!$D$6:$D$155,A48,Received!$H$6:$H$155))</f>
        <v/>
      </c>
      <c r="E48" s="11">
        <f>IF(A48="","",SUMIF('Main Bar'!$B$6:$B$155,A48,'Main Bar'!$I$6:$I$155)+SUMIF('Patio Bar'!$B$6:$B$155,A48,'Patio Bar'!$I$6:$I$155)+SUMIF('Walk-in'!$B$6:$B$155,A48,'Walk-in'!$I$6:$I$155)+SUMIF('Storeroom'!$B$6:$B$155,A48,'Storeroom'!$I$6:$I$155))</f>
        <v/>
      </c>
      <c r="F48" s="12">
        <f>IF(OR(A48="",C48=""),"",C48+D48-E48)</f>
        <v/>
      </c>
      <c r="G48" s="5" t="n"/>
      <c r="H48" s="11">
        <f>IF(A48="","",IF(Items!L48="","",Items!L48))</f>
        <v/>
      </c>
      <c r="I48" s="12">
        <f>IF(OR(A48="",G48="",H48=""),"",G48*H48)</f>
        <v/>
      </c>
      <c r="J48" s="12">
        <f>IF(OR(F48="",I48=""),"",F48-I48)</f>
        <v/>
      </c>
      <c r="K48" s="9">
        <f>IF(A48="","",Items!J48)</f>
        <v/>
      </c>
      <c r="L48" s="9">
        <f>IF(OR(J48="",K48=""),"",J48*K48)</f>
        <v/>
      </c>
      <c r="M48" s="5" t="n"/>
      <c r="N48" s="11">
        <f>IF(L48="","",ABS(L48)+ROW()/1000000)</f>
        <v/>
      </c>
    </row>
    <row r="49">
      <c r="A49" s="11">
        <f>IF(Items!A49="","",Items!A49)</f>
        <v/>
      </c>
      <c r="B49" s="11">
        <f>IF(A49="","",Items!B49)</f>
        <v/>
      </c>
      <c r="C49" s="5" t="n"/>
      <c r="D49" s="11">
        <f>IF(A49="","",SUMIF(Received!$D$6:$D$155,A49,Received!$H$6:$H$155))</f>
        <v/>
      </c>
      <c r="E49" s="11">
        <f>IF(A49="","",SUMIF('Main Bar'!$B$6:$B$155,A49,'Main Bar'!$I$6:$I$155)+SUMIF('Patio Bar'!$B$6:$B$155,A49,'Patio Bar'!$I$6:$I$155)+SUMIF('Walk-in'!$B$6:$B$155,A49,'Walk-in'!$I$6:$I$155)+SUMIF('Storeroom'!$B$6:$B$155,A49,'Storeroom'!$I$6:$I$155))</f>
        <v/>
      </c>
      <c r="F49" s="12">
        <f>IF(OR(A49="",C49=""),"",C49+D49-E49)</f>
        <v/>
      </c>
      <c r="G49" s="5" t="n"/>
      <c r="H49" s="11">
        <f>IF(A49="","",IF(Items!L49="","",Items!L49))</f>
        <v/>
      </c>
      <c r="I49" s="12">
        <f>IF(OR(A49="",G49="",H49=""),"",G49*H49)</f>
        <v/>
      </c>
      <c r="J49" s="12">
        <f>IF(OR(F49="",I49=""),"",F49-I49)</f>
        <v/>
      </c>
      <c r="K49" s="9">
        <f>IF(A49="","",Items!J49)</f>
        <v/>
      </c>
      <c r="L49" s="9">
        <f>IF(OR(J49="",K49=""),"",J49*K49)</f>
        <v/>
      </c>
      <c r="M49" s="5" t="n"/>
      <c r="N49" s="11">
        <f>IF(L49="","",ABS(L49)+ROW()/1000000)</f>
        <v/>
      </c>
    </row>
    <row r="50">
      <c r="A50" s="11">
        <f>IF(Items!A50="","",Items!A50)</f>
        <v/>
      </c>
      <c r="B50" s="11">
        <f>IF(A50="","",Items!B50)</f>
        <v/>
      </c>
      <c r="C50" s="5" t="n"/>
      <c r="D50" s="11">
        <f>IF(A50="","",SUMIF(Received!$D$6:$D$155,A50,Received!$H$6:$H$155))</f>
        <v/>
      </c>
      <c r="E50" s="11">
        <f>IF(A50="","",SUMIF('Main Bar'!$B$6:$B$155,A50,'Main Bar'!$I$6:$I$155)+SUMIF('Patio Bar'!$B$6:$B$155,A50,'Patio Bar'!$I$6:$I$155)+SUMIF('Walk-in'!$B$6:$B$155,A50,'Walk-in'!$I$6:$I$155)+SUMIF('Storeroom'!$B$6:$B$155,A50,'Storeroom'!$I$6:$I$155))</f>
        <v/>
      </c>
      <c r="F50" s="12">
        <f>IF(OR(A50="",C50=""),"",C50+D50-E50)</f>
        <v/>
      </c>
      <c r="G50" s="5" t="n"/>
      <c r="H50" s="11">
        <f>IF(A50="","",IF(Items!L50="","",Items!L50))</f>
        <v/>
      </c>
      <c r="I50" s="12">
        <f>IF(OR(A50="",G50="",H50=""),"",G50*H50)</f>
        <v/>
      </c>
      <c r="J50" s="12">
        <f>IF(OR(F50="",I50=""),"",F50-I50)</f>
        <v/>
      </c>
      <c r="K50" s="9">
        <f>IF(A50="","",Items!J50)</f>
        <v/>
      </c>
      <c r="L50" s="9">
        <f>IF(OR(J50="",K50=""),"",J50*K50)</f>
        <v/>
      </c>
      <c r="M50" s="5" t="n"/>
      <c r="N50" s="11">
        <f>IF(L50="","",ABS(L50)+ROW()/1000000)</f>
        <v/>
      </c>
    </row>
    <row r="51">
      <c r="A51" s="11">
        <f>IF(Items!A51="","",Items!A51)</f>
        <v/>
      </c>
      <c r="B51" s="11">
        <f>IF(A51="","",Items!B51)</f>
        <v/>
      </c>
      <c r="C51" s="5" t="n"/>
      <c r="D51" s="11">
        <f>IF(A51="","",SUMIF(Received!$D$6:$D$155,A51,Received!$H$6:$H$155))</f>
        <v/>
      </c>
      <c r="E51" s="11">
        <f>IF(A51="","",SUMIF('Main Bar'!$B$6:$B$155,A51,'Main Bar'!$I$6:$I$155)+SUMIF('Patio Bar'!$B$6:$B$155,A51,'Patio Bar'!$I$6:$I$155)+SUMIF('Walk-in'!$B$6:$B$155,A51,'Walk-in'!$I$6:$I$155)+SUMIF('Storeroom'!$B$6:$B$155,A51,'Storeroom'!$I$6:$I$155))</f>
        <v/>
      </c>
      <c r="F51" s="12">
        <f>IF(OR(A51="",C51=""),"",C51+D51-E51)</f>
        <v/>
      </c>
      <c r="G51" s="5" t="n"/>
      <c r="H51" s="11">
        <f>IF(A51="","",IF(Items!L51="","",Items!L51))</f>
        <v/>
      </c>
      <c r="I51" s="12">
        <f>IF(OR(A51="",G51="",H51=""),"",G51*H51)</f>
        <v/>
      </c>
      <c r="J51" s="12">
        <f>IF(OR(F51="",I51=""),"",F51-I51)</f>
        <v/>
      </c>
      <c r="K51" s="9">
        <f>IF(A51="","",Items!J51)</f>
        <v/>
      </c>
      <c r="L51" s="9">
        <f>IF(OR(J51="",K51=""),"",J51*K51)</f>
        <v/>
      </c>
      <c r="M51" s="5" t="n"/>
      <c r="N51" s="11">
        <f>IF(L51="","",ABS(L51)+ROW()/1000000)</f>
        <v/>
      </c>
    </row>
    <row r="52">
      <c r="A52" s="11">
        <f>IF(Items!A52="","",Items!A52)</f>
        <v/>
      </c>
      <c r="B52" s="11">
        <f>IF(A52="","",Items!B52)</f>
        <v/>
      </c>
      <c r="C52" s="5" t="n"/>
      <c r="D52" s="11">
        <f>IF(A52="","",SUMIF(Received!$D$6:$D$155,A52,Received!$H$6:$H$155))</f>
        <v/>
      </c>
      <c r="E52" s="11">
        <f>IF(A52="","",SUMIF('Main Bar'!$B$6:$B$155,A52,'Main Bar'!$I$6:$I$155)+SUMIF('Patio Bar'!$B$6:$B$155,A52,'Patio Bar'!$I$6:$I$155)+SUMIF('Walk-in'!$B$6:$B$155,A52,'Walk-in'!$I$6:$I$155)+SUMIF('Storeroom'!$B$6:$B$155,A52,'Storeroom'!$I$6:$I$155))</f>
        <v/>
      </c>
      <c r="F52" s="12">
        <f>IF(OR(A52="",C52=""),"",C52+D52-E52)</f>
        <v/>
      </c>
      <c r="G52" s="5" t="n"/>
      <c r="H52" s="11">
        <f>IF(A52="","",IF(Items!L52="","",Items!L52))</f>
        <v/>
      </c>
      <c r="I52" s="12">
        <f>IF(OR(A52="",G52="",H52=""),"",G52*H52)</f>
        <v/>
      </c>
      <c r="J52" s="12">
        <f>IF(OR(F52="",I52=""),"",F52-I52)</f>
        <v/>
      </c>
      <c r="K52" s="9">
        <f>IF(A52="","",Items!J52)</f>
        <v/>
      </c>
      <c r="L52" s="9">
        <f>IF(OR(J52="",K52=""),"",J52*K52)</f>
        <v/>
      </c>
      <c r="M52" s="5" t="n"/>
      <c r="N52" s="11">
        <f>IF(L52="","",ABS(L52)+ROW()/1000000)</f>
        <v/>
      </c>
    </row>
    <row r="53">
      <c r="A53" s="11">
        <f>IF(Items!A53="","",Items!A53)</f>
        <v/>
      </c>
      <c r="B53" s="11">
        <f>IF(A53="","",Items!B53)</f>
        <v/>
      </c>
      <c r="C53" s="5" t="n"/>
      <c r="D53" s="11">
        <f>IF(A53="","",SUMIF(Received!$D$6:$D$155,A53,Received!$H$6:$H$155))</f>
        <v/>
      </c>
      <c r="E53" s="11">
        <f>IF(A53="","",SUMIF('Main Bar'!$B$6:$B$155,A53,'Main Bar'!$I$6:$I$155)+SUMIF('Patio Bar'!$B$6:$B$155,A53,'Patio Bar'!$I$6:$I$155)+SUMIF('Walk-in'!$B$6:$B$155,A53,'Walk-in'!$I$6:$I$155)+SUMIF('Storeroom'!$B$6:$B$155,A53,'Storeroom'!$I$6:$I$155))</f>
        <v/>
      </c>
      <c r="F53" s="12">
        <f>IF(OR(A53="",C53=""),"",C53+D53-E53)</f>
        <v/>
      </c>
      <c r="G53" s="5" t="n"/>
      <c r="H53" s="11">
        <f>IF(A53="","",IF(Items!L53="","",Items!L53))</f>
        <v/>
      </c>
      <c r="I53" s="12">
        <f>IF(OR(A53="",G53="",H53=""),"",G53*H53)</f>
        <v/>
      </c>
      <c r="J53" s="12">
        <f>IF(OR(F53="",I53=""),"",F53-I53)</f>
        <v/>
      </c>
      <c r="K53" s="9">
        <f>IF(A53="","",Items!J53)</f>
        <v/>
      </c>
      <c r="L53" s="9">
        <f>IF(OR(J53="",K53=""),"",J53*K53)</f>
        <v/>
      </c>
      <c r="M53" s="5" t="n"/>
      <c r="N53" s="11">
        <f>IF(L53="","",ABS(L53)+ROW()/1000000)</f>
        <v/>
      </c>
    </row>
    <row r="54">
      <c r="A54" s="11">
        <f>IF(Items!A54="","",Items!A54)</f>
        <v/>
      </c>
      <c r="B54" s="11">
        <f>IF(A54="","",Items!B54)</f>
        <v/>
      </c>
      <c r="C54" s="5" t="n"/>
      <c r="D54" s="11">
        <f>IF(A54="","",SUMIF(Received!$D$6:$D$155,A54,Received!$H$6:$H$155))</f>
        <v/>
      </c>
      <c r="E54" s="11">
        <f>IF(A54="","",SUMIF('Main Bar'!$B$6:$B$155,A54,'Main Bar'!$I$6:$I$155)+SUMIF('Patio Bar'!$B$6:$B$155,A54,'Patio Bar'!$I$6:$I$155)+SUMIF('Walk-in'!$B$6:$B$155,A54,'Walk-in'!$I$6:$I$155)+SUMIF('Storeroom'!$B$6:$B$155,A54,'Storeroom'!$I$6:$I$155))</f>
        <v/>
      </c>
      <c r="F54" s="12">
        <f>IF(OR(A54="",C54=""),"",C54+D54-E54)</f>
        <v/>
      </c>
      <c r="G54" s="5" t="n"/>
      <c r="H54" s="11">
        <f>IF(A54="","",IF(Items!L54="","",Items!L54))</f>
        <v/>
      </c>
      <c r="I54" s="12">
        <f>IF(OR(A54="",G54="",H54=""),"",G54*H54)</f>
        <v/>
      </c>
      <c r="J54" s="12">
        <f>IF(OR(F54="",I54=""),"",F54-I54)</f>
        <v/>
      </c>
      <c r="K54" s="9">
        <f>IF(A54="","",Items!J54)</f>
        <v/>
      </c>
      <c r="L54" s="9">
        <f>IF(OR(J54="",K54=""),"",J54*K54)</f>
        <v/>
      </c>
      <c r="M54" s="5" t="n"/>
      <c r="N54" s="11">
        <f>IF(L54="","",ABS(L54)+ROW()/1000000)</f>
        <v/>
      </c>
    </row>
    <row r="55">
      <c r="A55" s="11">
        <f>IF(Items!A55="","",Items!A55)</f>
        <v/>
      </c>
      <c r="B55" s="11">
        <f>IF(A55="","",Items!B55)</f>
        <v/>
      </c>
      <c r="C55" s="5" t="n"/>
      <c r="D55" s="11">
        <f>IF(A55="","",SUMIF(Received!$D$6:$D$155,A55,Received!$H$6:$H$155))</f>
        <v/>
      </c>
      <c r="E55" s="11">
        <f>IF(A55="","",SUMIF('Main Bar'!$B$6:$B$155,A55,'Main Bar'!$I$6:$I$155)+SUMIF('Patio Bar'!$B$6:$B$155,A55,'Patio Bar'!$I$6:$I$155)+SUMIF('Walk-in'!$B$6:$B$155,A55,'Walk-in'!$I$6:$I$155)+SUMIF('Storeroom'!$B$6:$B$155,A55,'Storeroom'!$I$6:$I$155))</f>
        <v/>
      </c>
      <c r="F55" s="12">
        <f>IF(OR(A55="",C55=""),"",C55+D55-E55)</f>
        <v/>
      </c>
      <c r="G55" s="5" t="n"/>
      <c r="H55" s="11">
        <f>IF(A55="","",IF(Items!L55="","",Items!L55))</f>
        <v/>
      </c>
      <c r="I55" s="12">
        <f>IF(OR(A55="",G55="",H55=""),"",G55*H55)</f>
        <v/>
      </c>
      <c r="J55" s="12">
        <f>IF(OR(F55="",I55=""),"",F55-I55)</f>
        <v/>
      </c>
      <c r="K55" s="9">
        <f>IF(A55="","",Items!J55)</f>
        <v/>
      </c>
      <c r="L55" s="9">
        <f>IF(OR(J55="",K55=""),"",J55*K55)</f>
        <v/>
      </c>
      <c r="M55" s="5" t="n"/>
      <c r="N55" s="11">
        <f>IF(L55="","",ABS(L55)+ROW()/1000000)</f>
        <v/>
      </c>
    </row>
    <row r="56">
      <c r="A56" s="11">
        <f>IF(Items!A56="","",Items!A56)</f>
        <v/>
      </c>
      <c r="B56" s="11">
        <f>IF(A56="","",Items!B56)</f>
        <v/>
      </c>
      <c r="C56" s="5" t="n"/>
      <c r="D56" s="11">
        <f>IF(A56="","",SUMIF(Received!$D$6:$D$155,A56,Received!$H$6:$H$155))</f>
        <v/>
      </c>
      <c r="E56" s="11">
        <f>IF(A56="","",SUMIF('Main Bar'!$B$6:$B$155,A56,'Main Bar'!$I$6:$I$155)+SUMIF('Patio Bar'!$B$6:$B$155,A56,'Patio Bar'!$I$6:$I$155)+SUMIF('Walk-in'!$B$6:$B$155,A56,'Walk-in'!$I$6:$I$155)+SUMIF('Storeroom'!$B$6:$B$155,A56,'Storeroom'!$I$6:$I$155))</f>
        <v/>
      </c>
      <c r="F56" s="12">
        <f>IF(OR(A56="",C56=""),"",C56+D56-E56)</f>
        <v/>
      </c>
      <c r="G56" s="5" t="n"/>
      <c r="H56" s="11">
        <f>IF(A56="","",IF(Items!L56="","",Items!L56))</f>
        <v/>
      </c>
      <c r="I56" s="12">
        <f>IF(OR(A56="",G56="",H56=""),"",G56*H56)</f>
        <v/>
      </c>
      <c r="J56" s="12">
        <f>IF(OR(F56="",I56=""),"",F56-I56)</f>
        <v/>
      </c>
      <c r="K56" s="9">
        <f>IF(A56="","",Items!J56)</f>
        <v/>
      </c>
      <c r="L56" s="9">
        <f>IF(OR(J56="",K56=""),"",J56*K56)</f>
        <v/>
      </c>
      <c r="M56" s="5" t="n"/>
      <c r="N56" s="11">
        <f>IF(L56="","",ABS(L56)+ROW()/1000000)</f>
        <v/>
      </c>
    </row>
    <row r="57">
      <c r="A57" s="11">
        <f>IF(Items!A57="","",Items!A57)</f>
        <v/>
      </c>
      <c r="B57" s="11">
        <f>IF(A57="","",Items!B57)</f>
        <v/>
      </c>
      <c r="C57" s="5" t="n"/>
      <c r="D57" s="11">
        <f>IF(A57="","",SUMIF(Received!$D$6:$D$155,A57,Received!$H$6:$H$155))</f>
        <v/>
      </c>
      <c r="E57" s="11">
        <f>IF(A57="","",SUMIF('Main Bar'!$B$6:$B$155,A57,'Main Bar'!$I$6:$I$155)+SUMIF('Patio Bar'!$B$6:$B$155,A57,'Patio Bar'!$I$6:$I$155)+SUMIF('Walk-in'!$B$6:$B$155,A57,'Walk-in'!$I$6:$I$155)+SUMIF('Storeroom'!$B$6:$B$155,A57,'Storeroom'!$I$6:$I$155))</f>
        <v/>
      </c>
      <c r="F57" s="12">
        <f>IF(OR(A57="",C57=""),"",C57+D57-E57)</f>
        <v/>
      </c>
      <c r="G57" s="5" t="n"/>
      <c r="H57" s="11">
        <f>IF(A57="","",IF(Items!L57="","",Items!L57))</f>
        <v/>
      </c>
      <c r="I57" s="12">
        <f>IF(OR(A57="",G57="",H57=""),"",G57*H57)</f>
        <v/>
      </c>
      <c r="J57" s="12">
        <f>IF(OR(F57="",I57=""),"",F57-I57)</f>
        <v/>
      </c>
      <c r="K57" s="9">
        <f>IF(A57="","",Items!J57)</f>
        <v/>
      </c>
      <c r="L57" s="9">
        <f>IF(OR(J57="",K57=""),"",J57*K57)</f>
        <v/>
      </c>
      <c r="M57" s="5" t="n"/>
      <c r="N57" s="11">
        <f>IF(L57="","",ABS(L57)+ROW()/1000000)</f>
        <v/>
      </c>
    </row>
    <row r="58">
      <c r="A58" s="11">
        <f>IF(Items!A58="","",Items!A58)</f>
        <v/>
      </c>
      <c r="B58" s="11">
        <f>IF(A58="","",Items!B58)</f>
        <v/>
      </c>
      <c r="C58" s="5" t="n"/>
      <c r="D58" s="11">
        <f>IF(A58="","",SUMIF(Received!$D$6:$D$155,A58,Received!$H$6:$H$155))</f>
        <v/>
      </c>
      <c r="E58" s="11">
        <f>IF(A58="","",SUMIF('Main Bar'!$B$6:$B$155,A58,'Main Bar'!$I$6:$I$155)+SUMIF('Patio Bar'!$B$6:$B$155,A58,'Patio Bar'!$I$6:$I$155)+SUMIF('Walk-in'!$B$6:$B$155,A58,'Walk-in'!$I$6:$I$155)+SUMIF('Storeroom'!$B$6:$B$155,A58,'Storeroom'!$I$6:$I$155))</f>
        <v/>
      </c>
      <c r="F58" s="12">
        <f>IF(OR(A58="",C58=""),"",C58+D58-E58)</f>
        <v/>
      </c>
      <c r="G58" s="5" t="n"/>
      <c r="H58" s="11">
        <f>IF(A58="","",IF(Items!L58="","",Items!L58))</f>
        <v/>
      </c>
      <c r="I58" s="12">
        <f>IF(OR(A58="",G58="",H58=""),"",G58*H58)</f>
        <v/>
      </c>
      <c r="J58" s="12">
        <f>IF(OR(F58="",I58=""),"",F58-I58)</f>
        <v/>
      </c>
      <c r="K58" s="9">
        <f>IF(A58="","",Items!J58)</f>
        <v/>
      </c>
      <c r="L58" s="9">
        <f>IF(OR(J58="",K58=""),"",J58*K58)</f>
        <v/>
      </c>
      <c r="M58" s="5" t="n"/>
      <c r="N58" s="11">
        <f>IF(L58="","",ABS(L58)+ROW()/1000000)</f>
        <v/>
      </c>
    </row>
    <row r="59">
      <c r="A59" s="11">
        <f>IF(Items!A59="","",Items!A59)</f>
        <v/>
      </c>
      <c r="B59" s="11">
        <f>IF(A59="","",Items!B59)</f>
        <v/>
      </c>
      <c r="C59" s="5" t="n"/>
      <c r="D59" s="11">
        <f>IF(A59="","",SUMIF(Received!$D$6:$D$155,A59,Received!$H$6:$H$155))</f>
        <v/>
      </c>
      <c r="E59" s="11">
        <f>IF(A59="","",SUMIF('Main Bar'!$B$6:$B$155,A59,'Main Bar'!$I$6:$I$155)+SUMIF('Patio Bar'!$B$6:$B$155,A59,'Patio Bar'!$I$6:$I$155)+SUMIF('Walk-in'!$B$6:$B$155,A59,'Walk-in'!$I$6:$I$155)+SUMIF('Storeroom'!$B$6:$B$155,A59,'Storeroom'!$I$6:$I$155))</f>
        <v/>
      </c>
      <c r="F59" s="12">
        <f>IF(OR(A59="",C59=""),"",C59+D59-E59)</f>
        <v/>
      </c>
      <c r="G59" s="5" t="n"/>
      <c r="H59" s="11">
        <f>IF(A59="","",IF(Items!L59="","",Items!L59))</f>
        <v/>
      </c>
      <c r="I59" s="12">
        <f>IF(OR(A59="",G59="",H59=""),"",G59*H59)</f>
        <v/>
      </c>
      <c r="J59" s="12">
        <f>IF(OR(F59="",I59=""),"",F59-I59)</f>
        <v/>
      </c>
      <c r="K59" s="9">
        <f>IF(A59="","",Items!J59)</f>
        <v/>
      </c>
      <c r="L59" s="9">
        <f>IF(OR(J59="",K59=""),"",J59*K59)</f>
        <v/>
      </c>
      <c r="M59" s="5" t="n"/>
      <c r="N59" s="11">
        <f>IF(L59="","",ABS(L59)+ROW()/1000000)</f>
        <v/>
      </c>
    </row>
    <row r="60">
      <c r="A60" s="11">
        <f>IF(Items!A60="","",Items!A60)</f>
        <v/>
      </c>
      <c r="B60" s="11">
        <f>IF(A60="","",Items!B60)</f>
        <v/>
      </c>
      <c r="C60" s="5" t="n"/>
      <c r="D60" s="11">
        <f>IF(A60="","",SUMIF(Received!$D$6:$D$155,A60,Received!$H$6:$H$155))</f>
        <v/>
      </c>
      <c r="E60" s="11">
        <f>IF(A60="","",SUMIF('Main Bar'!$B$6:$B$155,A60,'Main Bar'!$I$6:$I$155)+SUMIF('Patio Bar'!$B$6:$B$155,A60,'Patio Bar'!$I$6:$I$155)+SUMIF('Walk-in'!$B$6:$B$155,A60,'Walk-in'!$I$6:$I$155)+SUMIF('Storeroom'!$B$6:$B$155,A60,'Storeroom'!$I$6:$I$155))</f>
        <v/>
      </c>
      <c r="F60" s="12">
        <f>IF(OR(A60="",C60=""),"",C60+D60-E60)</f>
        <v/>
      </c>
      <c r="G60" s="5" t="n"/>
      <c r="H60" s="11">
        <f>IF(A60="","",IF(Items!L60="","",Items!L60))</f>
        <v/>
      </c>
      <c r="I60" s="12">
        <f>IF(OR(A60="",G60="",H60=""),"",G60*H60)</f>
        <v/>
      </c>
      <c r="J60" s="12">
        <f>IF(OR(F60="",I60=""),"",F60-I60)</f>
        <v/>
      </c>
      <c r="K60" s="9">
        <f>IF(A60="","",Items!J60)</f>
        <v/>
      </c>
      <c r="L60" s="9">
        <f>IF(OR(J60="",K60=""),"",J60*K60)</f>
        <v/>
      </c>
      <c r="M60" s="5" t="n"/>
      <c r="N60" s="11">
        <f>IF(L60="","",ABS(L60)+ROW()/1000000)</f>
        <v/>
      </c>
    </row>
    <row r="61">
      <c r="A61" s="11">
        <f>IF(Items!A61="","",Items!A61)</f>
        <v/>
      </c>
      <c r="B61" s="11">
        <f>IF(A61="","",Items!B61)</f>
        <v/>
      </c>
      <c r="C61" s="5" t="n"/>
      <c r="D61" s="11">
        <f>IF(A61="","",SUMIF(Received!$D$6:$D$155,A61,Received!$H$6:$H$155))</f>
        <v/>
      </c>
      <c r="E61" s="11">
        <f>IF(A61="","",SUMIF('Main Bar'!$B$6:$B$155,A61,'Main Bar'!$I$6:$I$155)+SUMIF('Patio Bar'!$B$6:$B$155,A61,'Patio Bar'!$I$6:$I$155)+SUMIF('Walk-in'!$B$6:$B$155,A61,'Walk-in'!$I$6:$I$155)+SUMIF('Storeroom'!$B$6:$B$155,A61,'Storeroom'!$I$6:$I$155))</f>
        <v/>
      </c>
      <c r="F61" s="12">
        <f>IF(OR(A61="",C61=""),"",C61+D61-E61)</f>
        <v/>
      </c>
      <c r="G61" s="5" t="n"/>
      <c r="H61" s="11">
        <f>IF(A61="","",IF(Items!L61="","",Items!L61))</f>
        <v/>
      </c>
      <c r="I61" s="12">
        <f>IF(OR(A61="",G61="",H61=""),"",G61*H61)</f>
        <v/>
      </c>
      <c r="J61" s="12">
        <f>IF(OR(F61="",I61=""),"",F61-I61)</f>
        <v/>
      </c>
      <c r="K61" s="9">
        <f>IF(A61="","",Items!J61)</f>
        <v/>
      </c>
      <c r="L61" s="9">
        <f>IF(OR(J61="",K61=""),"",J61*K61)</f>
        <v/>
      </c>
      <c r="M61" s="5" t="n"/>
      <c r="N61" s="11">
        <f>IF(L61="","",ABS(L61)+ROW()/1000000)</f>
        <v/>
      </c>
    </row>
    <row r="62">
      <c r="A62" s="11">
        <f>IF(Items!A62="","",Items!A62)</f>
        <v/>
      </c>
      <c r="B62" s="11">
        <f>IF(A62="","",Items!B62)</f>
        <v/>
      </c>
      <c r="C62" s="5" t="n"/>
      <c r="D62" s="11">
        <f>IF(A62="","",SUMIF(Received!$D$6:$D$155,A62,Received!$H$6:$H$155))</f>
        <v/>
      </c>
      <c r="E62" s="11">
        <f>IF(A62="","",SUMIF('Main Bar'!$B$6:$B$155,A62,'Main Bar'!$I$6:$I$155)+SUMIF('Patio Bar'!$B$6:$B$155,A62,'Patio Bar'!$I$6:$I$155)+SUMIF('Walk-in'!$B$6:$B$155,A62,'Walk-in'!$I$6:$I$155)+SUMIF('Storeroom'!$B$6:$B$155,A62,'Storeroom'!$I$6:$I$155))</f>
        <v/>
      </c>
      <c r="F62" s="12">
        <f>IF(OR(A62="",C62=""),"",C62+D62-E62)</f>
        <v/>
      </c>
      <c r="G62" s="5" t="n"/>
      <c r="H62" s="11">
        <f>IF(A62="","",IF(Items!L62="","",Items!L62))</f>
        <v/>
      </c>
      <c r="I62" s="12">
        <f>IF(OR(A62="",G62="",H62=""),"",G62*H62)</f>
        <v/>
      </c>
      <c r="J62" s="12">
        <f>IF(OR(F62="",I62=""),"",F62-I62)</f>
        <v/>
      </c>
      <c r="K62" s="9">
        <f>IF(A62="","",Items!J62)</f>
        <v/>
      </c>
      <c r="L62" s="9">
        <f>IF(OR(J62="",K62=""),"",J62*K62)</f>
        <v/>
      </c>
      <c r="M62" s="5" t="n"/>
      <c r="N62" s="11">
        <f>IF(L62="","",ABS(L62)+ROW()/1000000)</f>
        <v/>
      </c>
    </row>
    <row r="63">
      <c r="A63" s="11">
        <f>IF(Items!A63="","",Items!A63)</f>
        <v/>
      </c>
      <c r="B63" s="11">
        <f>IF(A63="","",Items!B63)</f>
        <v/>
      </c>
      <c r="C63" s="5" t="n"/>
      <c r="D63" s="11">
        <f>IF(A63="","",SUMIF(Received!$D$6:$D$155,A63,Received!$H$6:$H$155))</f>
        <v/>
      </c>
      <c r="E63" s="11">
        <f>IF(A63="","",SUMIF('Main Bar'!$B$6:$B$155,A63,'Main Bar'!$I$6:$I$155)+SUMIF('Patio Bar'!$B$6:$B$155,A63,'Patio Bar'!$I$6:$I$155)+SUMIF('Walk-in'!$B$6:$B$155,A63,'Walk-in'!$I$6:$I$155)+SUMIF('Storeroom'!$B$6:$B$155,A63,'Storeroom'!$I$6:$I$155))</f>
        <v/>
      </c>
      <c r="F63" s="12">
        <f>IF(OR(A63="",C63=""),"",C63+D63-E63)</f>
        <v/>
      </c>
      <c r="G63" s="5" t="n"/>
      <c r="H63" s="11">
        <f>IF(A63="","",IF(Items!L63="","",Items!L63))</f>
        <v/>
      </c>
      <c r="I63" s="12">
        <f>IF(OR(A63="",G63="",H63=""),"",G63*H63)</f>
        <v/>
      </c>
      <c r="J63" s="12">
        <f>IF(OR(F63="",I63=""),"",F63-I63)</f>
        <v/>
      </c>
      <c r="K63" s="9">
        <f>IF(A63="","",Items!J63)</f>
        <v/>
      </c>
      <c r="L63" s="9">
        <f>IF(OR(J63="",K63=""),"",J63*K63)</f>
        <v/>
      </c>
      <c r="M63" s="5" t="n"/>
      <c r="N63" s="11">
        <f>IF(L63="","",ABS(L63)+ROW()/1000000)</f>
        <v/>
      </c>
    </row>
    <row r="64">
      <c r="A64" s="11">
        <f>IF(Items!A64="","",Items!A64)</f>
        <v/>
      </c>
      <c r="B64" s="11">
        <f>IF(A64="","",Items!B64)</f>
        <v/>
      </c>
      <c r="C64" s="5" t="n"/>
      <c r="D64" s="11">
        <f>IF(A64="","",SUMIF(Received!$D$6:$D$155,A64,Received!$H$6:$H$155))</f>
        <v/>
      </c>
      <c r="E64" s="11">
        <f>IF(A64="","",SUMIF('Main Bar'!$B$6:$B$155,A64,'Main Bar'!$I$6:$I$155)+SUMIF('Patio Bar'!$B$6:$B$155,A64,'Patio Bar'!$I$6:$I$155)+SUMIF('Walk-in'!$B$6:$B$155,A64,'Walk-in'!$I$6:$I$155)+SUMIF('Storeroom'!$B$6:$B$155,A64,'Storeroom'!$I$6:$I$155))</f>
        <v/>
      </c>
      <c r="F64" s="12">
        <f>IF(OR(A64="",C64=""),"",C64+D64-E64)</f>
        <v/>
      </c>
      <c r="G64" s="5" t="n"/>
      <c r="H64" s="11">
        <f>IF(A64="","",IF(Items!L64="","",Items!L64))</f>
        <v/>
      </c>
      <c r="I64" s="12">
        <f>IF(OR(A64="",G64="",H64=""),"",G64*H64)</f>
        <v/>
      </c>
      <c r="J64" s="12">
        <f>IF(OR(F64="",I64=""),"",F64-I64)</f>
        <v/>
      </c>
      <c r="K64" s="9">
        <f>IF(A64="","",Items!J64)</f>
        <v/>
      </c>
      <c r="L64" s="9">
        <f>IF(OR(J64="",K64=""),"",J64*K64)</f>
        <v/>
      </c>
      <c r="M64" s="5" t="n"/>
      <c r="N64" s="11">
        <f>IF(L64="","",ABS(L64)+ROW()/1000000)</f>
        <v/>
      </c>
    </row>
    <row r="65">
      <c r="A65" s="11">
        <f>IF(Items!A65="","",Items!A65)</f>
        <v/>
      </c>
      <c r="B65" s="11">
        <f>IF(A65="","",Items!B65)</f>
        <v/>
      </c>
      <c r="C65" s="5" t="n"/>
      <c r="D65" s="11">
        <f>IF(A65="","",SUMIF(Received!$D$6:$D$155,A65,Received!$H$6:$H$155))</f>
        <v/>
      </c>
      <c r="E65" s="11">
        <f>IF(A65="","",SUMIF('Main Bar'!$B$6:$B$155,A65,'Main Bar'!$I$6:$I$155)+SUMIF('Patio Bar'!$B$6:$B$155,A65,'Patio Bar'!$I$6:$I$155)+SUMIF('Walk-in'!$B$6:$B$155,A65,'Walk-in'!$I$6:$I$155)+SUMIF('Storeroom'!$B$6:$B$155,A65,'Storeroom'!$I$6:$I$155))</f>
        <v/>
      </c>
      <c r="F65" s="12">
        <f>IF(OR(A65="",C65=""),"",C65+D65-E65)</f>
        <v/>
      </c>
      <c r="G65" s="5" t="n"/>
      <c r="H65" s="11">
        <f>IF(A65="","",IF(Items!L65="","",Items!L65))</f>
        <v/>
      </c>
      <c r="I65" s="12">
        <f>IF(OR(A65="",G65="",H65=""),"",G65*H65)</f>
        <v/>
      </c>
      <c r="J65" s="12">
        <f>IF(OR(F65="",I65=""),"",F65-I65)</f>
        <v/>
      </c>
      <c r="K65" s="9">
        <f>IF(A65="","",Items!J65)</f>
        <v/>
      </c>
      <c r="L65" s="9">
        <f>IF(OR(J65="",K65=""),"",J65*K65)</f>
        <v/>
      </c>
      <c r="M65" s="5" t="n"/>
      <c r="N65" s="11">
        <f>IF(L65="","",ABS(L65)+ROW()/1000000)</f>
        <v/>
      </c>
    </row>
    <row r="66">
      <c r="A66" s="11">
        <f>IF(Items!A66="","",Items!A66)</f>
        <v/>
      </c>
      <c r="B66" s="11">
        <f>IF(A66="","",Items!B66)</f>
        <v/>
      </c>
      <c r="C66" s="5" t="n"/>
      <c r="D66" s="11">
        <f>IF(A66="","",SUMIF(Received!$D$6:$D$155,A66,Received!$H$6:$H$155))</f>
        <v/>
      </c>
      <c r="E66" s="11">
        <f>IF(A66="","",SUMIF('Main Bar'!$B$6:$B$155,A66,'Main Bar'!$I$6:$I$155)+SUMIF('Patio Bar'!$B$6:$B$155,A66,'Patio Bar'!$I$6:$I$155)+SUMIF('Walk-in'!$B$6:$B$155,A66,'Walk-in'!$I$6:$I$155)+SUMIF('Storeroom'!$B$6:$B$155,A66,'Storeroom'!$I$6:$I$155))</f>
        <v/>
      </c>
      <c r="F66" s="12">
        <f>IF(OR(A66="",C66=""),"",C66+D66-E66)</f>
        <v/>
      </c>
      <c r="G66" s="5" t="n"/>
      <c r="H66" s="11">
        <f>IF(A66="","",IF(Items!L66="","",Items!L66))</f>
        <v/>
      </c>
      <c r="I66" s="12">
        <f>IF(OR(A66="",G66="",H66=""),"",G66*H66)</f>
        <v/>
      </c>
      <c r="J66" s="12">
        <f>IF(OR(F66="",I66=""),"",F66-I66)</f>
        <v/>
      </c>
      <c r="K66" s="9">
        <f>IF(A66="","",Items!J66)</f>
        <v/>
      </c>
      <c r="L66" s="9">
        <f>IF(OR(J66="",K66=""),"",J66*K66)</f>
        <v/>
      </c>
      <c r="M66" s="5" t="n"/>
      <c r="N66" s="11">
        <f>IF(L66="","",ABS(L66)+ROW()/1000000)</f>
        <v/>
      </c>
    </row>
    <row r="67">
      <c r="A67" s="11">
        <f>IF(Items!A67="","",Items!A67)</f>
        <v/>
      </c>
      <c r="B67" s="11">
        <f>IF(A67="","",Items!B67)</f>
        <v/>
      </c>
      <c r="C67" s="5" t="n"/>
      <c r="D67" s="11">
        <f>IF(A67="","",SUMIF(Received!$D$6:$D$155,A67,Received!$H$6:$H$155))</f>
        <v/>
      </c>
      <c r="E67" s="11">
        <f>IF(A67="","",SUMIF('Main Bar'!$B$6:$B$155,A67,'Main Bar'!$I$6:$I$155)+SUMIF('Patio Bar'!$B$6:$B$155,A67,'Patio Bar'!$I$6:$I$155)+SUMIF('Walk-in'!$B$6:$B$155,A67,'Walk-in'!$I$6:$I$155)+SUMIF('Storeroom'!$B$6:$B$155,A67,'Storeroom'!$I$6:$I$155))</f>
        <v/>
      </c>
      <c r="F67" s="12">
        <f>IF(OR(A67="",C67=""),"",C67+D67-E67)</f>
        <v/>
      </c>
      <c r="G67" s="5" t="n"/>
      <c r="H67" s="11">
        <f>IF(A67="","",IF(Items!L67="","",Items!L67))</f>
        <v/>
      </c>
      <c r="I67" s="12">
        <f>IF(OR(A67="",G67="",H67=""),"",G67*H67)</f>
        <v/>
      </c>
      <c r="J67" s="12">
        <f>IF(OR(F67="",I67=""),"",F67-I67)</f>
        <v/>
      </c>
      <c r="K67" s="9">
        <f>IF(A67="","",Items!J67)</f>
        <v/>
      </c>
      <c r="L67" s="9">
        <f>IF(OR(J67="",K67=""),"",J67*K67)</f>
        <v/>
      </c>
      <c r="M67" s="5" t="n"/>
      <c r="N67" s="11">
        <f>IF(L67="","",ABS(L67)+ROW()/1000000)</f>
        <v/>
      </c>
    </row>
    <row r="68">
      <c r="A68" s="11">
        <f>IF(Items!A68="","",Items!A68)</f>
        <v/>
      </c>
      <c r="B68" s="11">
        <f>IF(A68="","",Items!B68)</f>
        <v/>
      </c>
      <c r="C68" s="5" t="n"/>
      <c r="D68" s="11">
        <f>IF(A68="","",SUMIF(Received!$D$6:$D$155,A68,Received!$H$6:$H$155))</f>
        <v/>
      </c>
      <c r="E68" s="11">
        <f>IF(A68="","",SUMIF('Main Bar'!$B$6:$B$155,A68,'Main Bar'!$I$6:$I$155)+SUMIF('Patio Bar'!$B$6:$B$155,A68,'Patio Bar'!$I$6:$I$155)+SUMIF('Walk-in'!$B$6:$B$155,A68,'Walk-in'!$I$6:$I$155)+SUMIF('Storeroom'!$B$6:$B$155,A68,'Storeroom'!$I$6:$I$155))</f>
        <v/>
      </c>
      <c r="F68" s="12">
        <f>IF(OR(A68="",C68=""),"",C68+D68-E68)</f>
        <v/>
      </c>
      <c r="G68" s="5" t="n"/>
      <c r="H68" s="11">
        <f>IF(A68="","",IF(Items!L68="","",Items!L68))</f>
        <v/>
      </c>
      <c r="I68" s="12">
        <f>IF(OR(A68="",G68="",H68=""),"",G68*H68)</f>
        <v/>
      </c>
      <c r="J68" s="12">
        <f>IF(OR(F68="",I68=""),"",F68-I68)</f>
        <v/>
      </c>
      <c r="K68" s="9">
        <f>IF(A68="","",Items!J68)</f>
        <v/>
      </c>
      <c r="L68" s="9">
        <f>IF(OR(J68="",K68=""),"",J68*K68)</f>
        <v/>
      </c>
      <c r="M68" s="5" t="n"/>
      <c r="N68" s="11">
        <f>IF(L68="","",ABS(L68)+ROW()/1000000)</f>
        <v/>
      </c>
    </row>
    <row r="69">
      <c r="A69" s="11">
        <f>IF(Items!A69="","",Items!A69)</f>
        <v/>
      </c>
      <c r="B69" s="11">
        <f>IF(A69="","",Items!B69)</f>
        <v/>
      </c>
      <c r="C69" s="5" t="n"/>
      <c r="D69" s="11">
        <f>IF(A69="","",SUMIF(Received!$D$6:$D$155,A69,Received!$H$6:$H$155))</f>
        <v/>
      </c>
      <c r="E69" s="11">
        <f>IF(A69="","",SUMIF('Main Bar'!$B$6:$B$155,A69,'Main Bar'!$I$6:$I$155)+SUMIF('Patio Bar'!$B$6:$B$155,A69,'Patio Bar'!$I$6:$I$155)+SUMIF('Walk-in'!$B$6:$B$155,A69,'Walk-in'!$I$6:$I$155)+SUMIF('Storeroom'!$B$6:$B$155,A69,'Storeroom'!$I$6:$I$155))</f>
        <v/>
      </c>
      <c r="F69" s="12">
        <f>IF(OR(A69="",C69=""),"",C69+D69-E69)</f>
        <v/>
      </c>
      <c r="G69" s="5" t="n"/>
      <c r="H69" s="11">
        <f>IF(A69="","",IF(Items!L69="","",Items!L69))</f>
        <v/>
      </c>
      <c r="I69" s="12">
        <f>IF(OR(A69="",G69="",H69=""),"",G69*H69)</f>
        <v/>
      </c>
      <c r="J69" s="12">
        <f>IF(OR(F69="",I69=""),"",F69-I69)</f>
        <v/>
      </c>
      <c r="K69" s="9">
        <f>IF(A69="","",Items!J69)</f>
        <v/>
      </c>
      <c r="L69" s="9">
        <f>IF(OR(J69="",K69=""),"",J69*K69)</f>
        <v/>
      </c>
      <c r="M69" s="5" t="n"/>
      <c r="N69" s="11">
        <f>IF(L69="","",ABS(L69)+ROW()/1000000)</f>
        <v/>
      </c>
    </row>
    <row r="70">
      <c r="A70" s="11">
        <f>IF(Items!A70="","",Items!A70)</f>
        <v/>
      </c>
      <c r="B70" s="11">
        <f>IF(A70="","",Items!B70)</f>
        <v/>
      </c>
      <c r="C70" s="5" t="n"/>
      <c r="D70" s="11">
        <f>IF(A70="","",SUMIF(Received!$D$6:$D$155,A70,Received!$H$6:$H$155))</f>
        <v/>
      </c>
      <c r="E70" s="11">
        <f>IF(A70="","",SUMIF('Main Bar'!$B$6:$B$155,A70,'Main Bar'!$I$6:$I$155)+SUMIF('Patio Bar'!$B$6:$B$155,A70,'Patio Bar'!$I$6:$I$155)+SUMIF('Walk-in'!$B$6:$B$155,A70,'Walk-in'!$I$6:$I$155)+SUMIF('Storeroom'!$B$6:$B$155,A70,'Storeroom'!$I$6:$I$155))</f>
        <v/>
      </c>
      <c r="F70" s="12">
        <f>IF(OR(A70="",C70=""),"",C70+D70-E70)</f>
        <v/>
      </c>
      <c r="G70" s="5" t="n"/>
      <c r="H70" s="11">
        <f>IF(A70="","",IF(Items!L70="","",Items!L70))</f>
        <v/>
      </c>
      <c r="I70" s="12">
        <f>IF(OR(A70="",G70="",H70=""),"",G70*H70)</f>
        <v/>
      </c>
      <c r="J70" s="12">
        <f>IF(OR(F70="",I70=""),"",F70-I70)</f>
        <v/>
      </c>
      <c r="K70" s="9">
        <f>IF(A70="","",Items!J70)</f>
        <v/>
      </c>
      <c r="L70" s="9">
        <f>IF(OR(J70="",K70=""),"",J70*K70)</f>
        <v/>
      </c>
      <c r="M70" s="5" t="n"/>
      <c r="N70" s="11">
        <f>IF(L70="","",ABS(L70)+ROW()/1000000)</f>
        <v/>
      </c>
    </row>
    <row r="71">
      <c r="A71" s="11">
        <f>IF(Items!A71="","",Items!A71)</f>
        <v/>
      </c>
      <c r="B71" s="11">
        <f>IF(A71="","",Items!B71)</f>
        <v/>
      </c>
      <c r="C71" s="5" t="n"/>
      <c r="D71" s="11">
        <f>IF(A71="","",SUMIF(Received!$D$6:$D$155,A71,Received!$H$6:$H$155))</f>
        <v/>
      </c>
      <c r="E71" s="11">
        <f>IF(A71="","",SUMIF('Main Bar'!$B$6:$B$155,A71,'Main Bar'!$I$6:$I$155)+SUMIF('Patio Bar'!$B$6:$B$155,A71,'Patio Bar'!$I$6:$I$155)+SUMIF('Walk-in'!$B$6:$B$155,A71,'Walk-in'!$I$6:$I$155)+SUMIF('Storeroom'!$B$6:$B$155,A71,'Storeroom'!$I$6:$I$155))</f>
        <v/>
      </c>
      <c r="F71" s="12">
        <f>IF(OR(A71="",C71=""),"",C71+D71-E71)</f>
        <v/>
      </c>
      <c r="G71" s="5" t="n"/>
      <c r="H71" s="11">
        <f>IF(A71="","",IF(Items!L71="","",Items!L71))</f>
        <v/>
      </c>
      <c r="I71" s="12">
        <f>IF(OR(A71="",G71="",H71=""),"",G71*H71)</f>
        <v/>
      </c>
      <c r="J71" s="12">
        <f>IF(OR(F71="",I71=""),"",F71-I71)</f>
        <v/>
      </c>
      <c r="K71" s="9">
        <f>IF(A71="","",Items!J71)</f>
        <v/>
      </c>
      <c r="L71" s="9">
        <f>IF(OR(J71="",K71=""),"",J71*K71)</f>
        <v/>
      </c>
      <c r="M71" s="5" t="n"/>
      <c r="N71" s="11">
        <f>IF(L71="","",ABS(L71)+ROW()/1000000)</f>
        <v/>
      </c>
    </row>
    <row r="72">
      <c r="A72" s="11">
        <f>IF(Items!A72="","",Items!A72)</f>
        <v/>
      </c>
      <c r="B72" s="11">
        <f>IF(A72="","",Items!B72)</f>
        <v/>
      </c>
      <c r="C72" s="5" t="n"/>
      <c r="D72" s="11">
        <f>IF(A72="","",SUMIF(Received!$D$6:$D$155,A72,Received!$H$6:$H$155))</f>
        <v/>
      </c>
      <c r="E72" s="11">
        <f>IF(A72="","",SUMIF('Main Bar'!$B$6:$B$155,A72,'Main Bar'!$I$6:$I$155)+SUMIF('Patio Bar'!$B$6:$B$155,A72,'Patio Bar'!$I$6:$I$155)+SUMIF('Walk-in'!$B$6:$B$155,A72,'Walk-in'!$I$6:$I$155)+SUMIF('Storeroom'!$B$6:$B$155,A72,'Storeroom'!$I$6:$I$155))</f>
        <v/>
      </c>
      <c r="F72" s="12">
        <f>IF(OR(A72="",C72=""),"",C72+D72-E72)</f>
        <v/>
      </c>
      <c r="G72" s="5" t="n"/>
      <c r="H72" s="11">
        <f>IF(A72="","",IF(Items!L72="","",Items!L72))</f>
        <v/>
      </c>
      <c r="I72" s="12">
        <f>IF(OR(A72="",G72="",H72=""),"",G72*H72)</f>
        <v/>
      </c>
      <c r="J72" s="12">
        <f>IF(OR(F72="",I72=""),"",F72-I72)</f>
        <v/>
      </c>
      <c r="K72" s="9">
        <f>IF(A72="","",Items!J72)</f>
        <v/>
      </c>
      <c r="L72" s="9">
        <f>IF(OR(J72="",K72=""),"",J72*K72)</f>
        <v/>
      </c>
      <c r="M72" s="5" t="n"/>
      <c r="N72" s="11">
        <f>IF(L72="","",ABS(L72)+ROW()/1000000)</f>
        <v/>
      </c>
    </row>
    <row r="73">
      <c r="A73" s="11">
        <f>IF(Items!A73="","",Items!A73)</f>
        <v/>
      </c>
      <c r="B73" s="11">
        <f>IF(A73="","",Items!B73)</f>
        <v/>
      </c>
      <c r="C73" s="5" t="n"/>
      <c r="D73" s="11">
        <f>IF(A73="","",SUMIF(Received!$D$6:$D$155,A73,Received!$H$6:$H$155))</f>
        <v/>
      </c>
      <c r="E73" s="11">
        <f>IF(A73="","",SUMIF('Main Bar'!$B$6:$B$155,A73,'Main Bar'!$I$6:$I$155)+SUMIF('Patio Bar'!$B$6:$B$155,A73,'Patio Bar'!$I$6:$I$155)+SUMIF('Walk-in'!$B$6:$B$155,A73,'Walk-in'!$I$6:$I$155)+SUMIF('Storeroom'!$B$6:$B$155,A73,'Storeroom'!$I$6:$I$155))</f>
        <v/>
      </c>
      <c r="F73" s="12">
        <f>IF(OR(A73="",C73=""),"",C73+D73-E73)</f>
        <v/>
      </c>
      <c r="G73" s="5" t="n"/>
      <c r="H73" s="11">
        <f>IF(A73="","",IF(Items!L73="","",Items!L73))</f>
        <v/>
      </c>
      <c r="I73" s="12">
        <f>IF(OR(A73="",G73="",H73=""),"",G73*H73)</f>
        <v/>
      </c>
      <c r="J73" s="12">
        <f>IF(OR(F73="",I73=""),"",F73-I73)</f>
        <v/>
      </c>
      <c r="K73" s="9">
        <f>IF(A73="","",Items!J73)</f>
        <v/>
      </c>
      <c r="L73" s="9">
        <f>IF(OR(J73="",K73=""),"",J73*K73)</f>
        <v/>
      </c>
      <c r="M73" s="5" t="n"/>
      <c r="N73" s="11">
        <f>IF(L73="","",ABS(L73)+ROW()/1000000)</f>
        <v/>
      </c>
    </row>
    <row r="74">
      <c r="A74" s="11">
        <f>IF(Items!A74="","",Items!A74)</f>
        <v/>
      </c>
      <c r="B74" s="11">
        <f>IF(A74="","",Items!B74)</f>
        <v/>
      </c>
      <c r="C74" s="5" t="n"/>
      <c r="D74" s="11">
        <f>IF(A74="","",SUMIF(Received!$D$6:$D$155,A74,Received!$H$6:$H$155))</f>
        <v/>
      </c>
      <c r="E74" s="11">
        <f>IF(A74="","",SUMIF('Main Bar'!$B$6:$B$155,A74,'Main Bar'!$I$6:$I$155)+SUMIF('Patio Bar'!$B$6:$B$155,A74,'Patio Bar'!$I$6:$I$155)+SUMIF('Walk-in'!$B$6:$B$155,A74,'Walk-in'!$I$6:$I$155)+SUMIF('Storeroom'!$B$6:$B$155,A74,'Storeroom'!$I$6:$I$155))</f>
        <v/>
      </c>
      <c r="F74" s="12">
        <f>IF(OR(A74="",C74=""),"",C74+D74-E74)</f>
        <v/>
      </c>
      <c r="G74" s="5" t="n"/>
      <c r="H74" s="11">
        <f>IF(A74="","",IF(Items!L74="","",Items!L74))</f>
        <v/>
      </c>
      <c r="I74" s="12">
        <f>IF(OR(A74="",G74="",H74=""),"",G74*H74)</f>
        <v/>
      </c>
      <c r="J74" s="12">
        <f>IF(OR(F74="",I74=""),"",F74-I74)</f>
        <v/>
      </c>
      <c r="K74" s="9">
        <f>IF(A74="","",Items!J74)</f>
        <v/>
      </c>
      <c r="L74" s="9">
        <f>IF(OR(J74="",K74=""),"",J74*K74)</f>
        <v/>
      </c>
      <c r="M74" s="5" t="n"/>
      <c r="N74" s="11">
        <f>IF(L74="","",ABS(L74)+ROW()/1000000)</f>
        <v/>
      </c>
    </row>
    <row r="75">
      <c r="A75" s="11">
        <f>IF(Items!A75="","",Items!A75)</f>
        <v/>
      </c>
      <c r="B75" s="11">
        <f>IF(A75="","",Items!B75)</f>
        <v/>
      </c>
      <c r="C75" s="5" t="n"/>
      <c r="D75" s="11">
        <f>IF(A75="","",SUMIF(Received!$D$6:$D$155,A75,Received!$H$6:$H$155))</f>
        <v/>
      </c>
      <c r="E75" s="11">
        <f>IF(A75="","",SUMIF('Main Bar'!$B$6:$B$155,A75,'Main Bar'!$I$6:$I$155)+SUMIF('Patio Bar'!$B$6:$B$155,A75,'Patio Bar'!$I$6:$I$155)+SUMIF('Walk-in'!$B$6:$B$155,A75,'Walk-in'!$I$6:$I$155)+SUMIF('Storeroom'!$B$6:$B$155,A75,'Storeroom'!$I$6:$I$155))</f>
        <v/>
      </c>
      <c r="F75" s="12">
        <f>IF(OR(A75="",C75=""),"",C75+D75-E75)</f>
        <v/>
      </c>
      <c r="G75" s="5" t="n"/>
      <c r="H75" s="11">
        <f>IF(A75="","",IF(Items!L75="","",Items!L75))</f>
        <v/>
      </c>
      <c r="I75" s="12">
        <f>IF(OR(A75="",G75="",H75=""),"",G75*H75)</f>
        <v/>
      </c>
      <c r="J75" s="12">
        <f>IF(OR(F75="",I75=""),"",F75-I75)</f>
        <v/>
      </c>
      <c r="K75" s="9">
        <f>IF(A75="","",Items!J75)</f>
        <v/>
      </c>
      <c r="L75" s="9">
        <f>IF(OR(J75="",K75=""),"",J75*K75)</f>
        <v/>
      </c>
      <c r="M75" s="5" t="n"/>
      <c r="N75" s="11">
        <f>IF(L75="","",ABS(L75)+ROW()/1000000)</f>
        <v/>
      </c>
    </row>
    <row r="76">
      <c r="A76" s="11">
        <f>IF(Items!A76="","",Items!A76)</f>
        <v/>
      </c>
      <c r="B76" s="11">
        <f>IF(A76="","",Items!B76)</f>
        <v/>
      </c>
      <c r="C76" s="5" t="n"/>
      <c r="D76" s="11">
        <f>IF(A76="","",SUMIF(Received!$D$6:$D$155,A76,Received!$H$6:$H$155))</f>
        <v/>
      </c>
      <c r="E76" s="11">
        <f>IF(A76="","",SUMIF('Main Bar'!$B$6:$B$155,A76,'Main Bar'!$I$6:$I$155)+SUMIF('Patio Bar'!$B$6:$B$155,A76,'Patio Bar'!$I$6:$I$155)+SUMIF('Walk-in'!$B$6:$B$155,A76,'Walk-in'!$I$6:$I$155)+SUMIF('Storeroom'!$B$6:$B$155,A76,'Storeroom'!$I$6:$I$155))</f>
        <v/>
      </c>
      <c r="F76" s="12">
        <f>IF(OR(A76="",C76=""),"",C76+D76-E76)</f>
        <v/>
      </c>
      <c r="G76" s="5" t="n"/>
      <c r="H76" s="11">
        <f>IF(A76="","",IF(Items!L76="","",Items!L76))</f>
        <v/>
      </c>
      <c r="I76" s="12">
        <f>IF(OR(A76="",G76="",H76=""),"",G76*H76)</f>
        <v/>
      </c>
      <c r="J76" s="12">
        <f>IF(OR(F76="",I76=""),"",F76-I76)</f>
        <v/>
      </c>
      <c r="K76" s="9">
        <f>IF(A76="","",Items!J76)</f>
        <v/>
      </c>
      <c r="L76" s="9">
        <f>IF(OR(J76="",K76=""),"",J76*K76)</f>
        <v/>
      </c>
      <c r="M76" s="5" t="n"/>
      <c r="N76" s="11">
        <f>IF(L76="","",ABS(L76)+ROW()/1000000)</f>
        <v/>
      </c>
    </row>
    <row r="77">
      <c r="A77" s="11">
        <f>IF(Items!A77="","",Items!A77)</f>
        <v/>
      </c>
      <c r="B77" s="11">
        <f>IF(A77="","",Items!B77)</f>
        <v/>
      </c>
      <c r="C77" s="5" t="n"/>
      <c r="D77" s="11">
        <f>IF(A77="","",SUMIF(Received!$D$6:$D$155,A77,Received!$H$6:$H$155))</f>
        <v/>
      </c>
      <c r="E77" s="11">
        <f>IF(A77="","",SUMIF('Main Bar'!$B$6:$B$155,A77,'Main Bar'!$I$6:$I$155)+SUMIF('Patio Bar'!$B$6:$B$155,A77,'Patio Bar'!$I$6:$I$155)+SUMIF('Walk-in'!$B$6:$B$155,A77,'Walk-in'!$I$6:$I$155)+SUMIF('Storeroom'!$B$6:$B$155,A77,'Storeroom'!$I$6:$I$155))</f>
        <v/>
      </c>
      <c r="F77" s="12">
        <f>IF(OR(A77="",C77=""),"",C77+D77-E77)</f>
        <v/>
      </c>
      <c r="G77" s="5" t="n"/>
      <c r="H77" s="11">
        <f>IF(A77="","",IF(Items!L77="","",Items!L77))</f>
        <v/>
      </c>
      <c r="I77" s="12">
        <f>IF(OR(A77="",G77="",H77=""),"",G77*H77)</f>
        <v/>
      </c>
      <c r="J77" s="12">
        <f>IF(OR(F77="",I77=""),"",F77-I77)</f>
        <v/>
      </c>
      <c r="K77" s="9">
        <f>IF(A77="","",Items!J77)</f>
        <v/>
      </c>
      <c r="L77" s="9">
        <f>IF(OR(J77="",K77=""),"",J77*K77)</f>
        <v/>
      </c>
      <c r="M77" s="5" t="n"/>
      <c r="N77" s="11">
        <f>IF(L77="","",ABS(L77)+ROW()/1000000)</f>
        <v/>
      </c>
    </row>
    <row r="78">
      <c r="A78" s="11">
        <f>IF(Items!A78="","",Items!A78)</f>
        <v/>
      </c>
      <c r="B78" s="11">
        <f>IF(A78="","",Items!B78)</f>
        <v/>
      </c>
      <c r="C78" s="5" t="n"/>
      <c r="D78" s="11">
        <f>IF(A78="","",SUMIF(Received!$D$6:$D$155,A78,Received!$H$6:$H$155))</f>
        <v/>
      </c>
      <c r="E78" s="11">
        <f>IF(A78="","",SUMIF('Main Bar'!$B$6:$B$155,A78,'Main Bar'!$I$6:$I$155)+SUMIF('Patio Bar'!$B$6:$B$155,A78,'Patio Bar'!$I$6:$I$155)+SUMIF('Walk-in'!$B$6:$B$155,A78,'Walk-in'!$I$6:$I$155)+SUMIF('Storeroom'!$B$6:$B$155,A78,'Storeroom'!$I$6:$I$155))</f>
        <v/>
      </c>
      <c r="F78" s="12">
        <f>IF(OR(A78="",C78=""),"",C78+D78-E78)</f>
        <v/>
      </c>
      <c r="G78" s="5" t="n"/>
      <c r="H78" s="11">
        <f>IF(A78="","",IF(Items!L78="","",Items!L78))</f>
        <v/>
      </c>
      <c r="I78" s="12">
        <f>IF(OR(A78="",G78="",H78=""),"",G78*H78)</f>
        <v/>
      </c>
      <c r="J78" s="12">
        <f>IF(OR(F78="",I78=""),"",F78-I78)</f>
        <v/>
      </c>
      <c r="K78" s="9">
        <f>IF(A78="","",Items!J78)</f>
        <v/>
      </c>
      <c r="L78" s="9">
        <f>IF(OR(J78="",K78=""),"",J78*K78)</f>
        <v/>
      </c>
      <c r="M78" s="5" t="n"/>
      <c r="N78" s="11">
        <f>IF(L78="","",ABS(L78)+ROW()/1000000)</f>
        <v/>
      </c>
    </row>
    <row r="79">
      <c r="A79" s="11">
        <f>IF(Items!A79="","",Items!A79)</f>
        <v/>
      </c>
      <c r="B79" s="11">
        <f>IF(A79="","",Items!B79)</f>
        <v/>
      </c>
      <c r="C79" s="5" t="n"/>
      <c r="D79" s="11">
        <f>IF(A79="","",SUMIF(Received!$D$6:$D$155,A79,Received!$H$6:$H$155))</f>
        <v/>
      </c>
      <c r="E79" s="11">
        <f>IF(A79="","",SUMIF('Main Bar'!$B$6:$B$155,A79,'Main Bar'!$I$6:$I$155)+SUMIF('Patio Bar'!$B$6:$B$155,A79,'Patio Bar'!$I$6:$I$155)+SUMIF('Walk-in'!$B$6:$B$155,A79,'Walk-in'!$I$6:$I$155)+SUMIF('Storeroom'!$B$6:$B$155,A79,'Storeroom'!$I$6:$I$155))</f>
        <v/>
      </c>
      <c r="F79" s="12">
        <f>IF(OR(A79="",C79=""),"",C79+D79-E79)</f>
        <v/>
      </c>
      <c r="G79" s="5" t="n"/>
      <c r="H79" s="11">
        <f>IF(A79="","",IF(Items!L79="","",Items!L79))</f>
        <v/>
      </c>
      <c r="I79" s="12">
        <f>IF(OR(A79="",G79="",H79=""),"",G79*H79)</f>
        <v/>
      </c>
      <c r="J79" s="12">
        <f>IF(OR(F79="",I79=""),"",F79-I79)</f>
        <v/>
      </c>
      <c r="K79" s="9">
        <f>IF(A79="","",Items!J79)</f>
        <v/>
      </c>
      <c r="L79" s="9">
        <f>IF(OR(J79="",K79=""),"",J79*K79)</f>
        <v/>
      </c>
      <c r="M79" s="5" t="n"/>
      <c r="N79" s="11">
        <f>IF(L79="","",ABS(L79)+ROW()/1000000)</f>
        <v/>
      </c>
    </row>
    <row r="80">
      <c r="A80" s="11">
        <f>IF(Items!A80="","",Items!A80)</f>
        <v/>
      </c>
      <c r="B80" s="11">
        <f>IF(A80="","",Items!B80)</f>
        <v/>
      </c>
      <c r="C80" s="5" t="n"/>
      <c r="D80" s="11">
        <f>IF(A80="","",SUMIF(Received!$D$6:$D$155,A80,Received!$H$6:$H$155))</f>
        <v/>
      </c>
      <c r="E80" s="11">
        <f>IF(A80="","",SUMIF('Main Bar'!$B$6:$B$155,A80,'Main Bar'!$I$6:$I$155)+SUMIF('Patio Bar'!$B$6:$B$155,A80,'Patio Bar'!$I$6:$I$155)+SUMIF('Walk-in'!$B$6:$B$155,A80,'Walk-in'!$I$6:$I$155)+SUMIF('Storeroom'!$B$6:$B$155,A80,'Storeroom'!$I$6:$I$155))</f>
        <v/>
      </c>
      <c r="F80" s="12">
        <f>IF(OR(A80="",C80=""),"",C80+D80-E80)</f>
        <v/>
      </c>
      <c r="G80" s="5" t="n"/>
      <c r="H80" s="11">
        <f>IF(A80="","",IF(Items!L80="","",Items!L80))</f>
        <v/>
      </c>
      <c r="I80" s="12">
        <f>IF(OR(A80="",G80="",H80=""),"",G80*H80)</f>
        <v/>
      </c>
      <c r="J80" s="12">
        <f>IF(OR(F80="",I80=""),"",F80-I80)</f>
        <v/>
      </c>
      <c r="K80" s="9">
        <f>IF(A80="","",Items!J80)</f>
        <v/>
      </c>
      <c r="L80" s="9">
        <f>IF(OR(J80="",K80=""),"",J80*K80)</f>
        <v/>
      </c>
      <c r="M80" s="5" t="n"/>
      <c r="N80" s="11">
        <f>IF(L80="","",ABS(L80)+ROW()/1000000)</f>
        <v/>
      </c>
    </row>
    <row r="81">
      <c r="A81" s="11">
        <f>IF(Items!A81="","",Items!A81)</f>
        <v/>
      </c>
      <c r="B81" s="11">
        <f>IF(A81="","",Items!B81)</f>
        <v/>
      </c>
      <c r="C81" s="5" t="n"/>
      <c r="D81" s="11">
        <f>IF(A81="","",SUMIF(Received!$D$6:$D$155,A81,Received!$H$6:$H$155))</f>
        <v/>
      </c>
      <c r="E81" s="11">
        <f>IF(A81="","",SUMIF('Main Bar'!$B$6:$B$155,A81,'Main Bar'!$I$6:$I$155)+SUMIF('Patio Bar'!$B$6:$B$155,A81,'Patio Bar'!$I$6:$I$155)+SUMIF('Walk-in'!$B$6:$B$155,A81,'Walk-in'!$I$6:$I$155)+SUMIF('Storeroom'!$B$6:$B$155,A81,'Storeroom'!$I$6:$I$155))</f>
        <v/>
      </c>
      <c r="F81" s="12">
        <f>IF(OR(A81="",C81=""),"",C81+D81-E81)</f>
        <v/>
      </c>
      <c r="G81" s="5" t="n"/>
      <c r="H81" s="11">
        <f>IF(A81="","",IF(Items!L81="","",Items!L81))</f>
        <v/>
      </c>
      <c r="I81" s="12">
        <f>IF(OR(A81="",G81="",H81=""),"",G81*H81)</f>
        <v/>
      </c>
      <c r="J81" s="12">
        <f>IF(OR(F81="",I81=""),"",F81-I81)</f>
        <v/>
      </c>
      <c r="K81" s="9">
        <f>IF(A81="","",Items!J81)</f>
        <v/>
      </c>
      <c r="L81" s="9">
        <f>IF(OR(J81="",K81=""),"",J81*K81)</f>
        <v/>
      </c>
      <c r="M81" s="5" t="n"/>
      <c r="N81" s="11">
        <f>IF(L81="","",ABS(L81)+ROW()/1000000)</f>
        <v/>
      </c>
    </row>
    <row r="82">
      <c r="A82" s="11">
        <f>IF(Items!A82="","",Items!A82)</f>
        <v/>
      </c>
      <c r="B82" s="11">
        <f>IF(A82="","",Items!B82)</f>
        <v/>
      </c>
      <c r="C82" s="5" t="n"/>
      <c r="D82" s="11">
        <f>IF(A82="","",SUMIF(Received!$D$6:$D$155,A82,Received!$H$6:$H$155))</f>
        <v/>
      </c>
      <c r="E82" s="11">
        <f>IF(A82="","",SUMIF('Main Bar'!$B$6:$B$155,A82,'Main Bar'!$I$6:$I$155)+SUMIF('Patio Bar'!$B$6:$B$155,A82,'Patio Bar'!$I$6:$I$155)+SUMIF('Walk-in'!$B$6:$B$155,A82,'Walk-in'!$I$6:$I$155)+SUMIF('Storeroom'!$B$6:$B$155,A82,'Storeroom'!$I$6:$I$155))</f>
        <v/>
      </c>
      <c r="F82" s="12">
        <f>IF(OR(A82="",C82=""),"",C82+D82-E82)</f>
        <v/>
      </c>
      <c r="G82" s="5" t="n"/>
      <c r="H82" s="11">
        <f>IF(A82="","",IF(Items!L82="","",Items!L82))</f>
        <v/>
      </c>
      <c r="I82" s="12">
        <f>IF(OR(A82="",G82="",H82=""),"",G82*H82)</f>
        <v/>
      </c>
      <c r="J82" s="12">
        <f>IF(OR(F82="",I82=""),"",F82-I82)</f>
        <v/>
      </c>
      <c r="K82" s="9">
        <f>IF(A82="","",Items!J82)</f>
        <v/>
      </c>
      <c r="L82" s="9">
        <f>IF(OR(J82="",K82=""),"",J82*K82)</f>
        <v/>
      </c>
      <c r="M82" s="5" t="n"/>
      <c r="N82" s="11">
        <f>IF(L82="","",ABS(L82)+ROW()/1000000)</f>
        <v/>
      </c>
    </row>
    <row r="83">
      <c r="A83" s="11">
        <f>IF(Items!A83="","",Items!A83)</f>
        <v/>
      </c>
      <c r="B83" s="11">
        <f>IF(A83="","",Items!B83)</f>
        <v/>
      </c>
      <c r="C83" s="5" t="n"/>
      <c r="D83" s="11">
        <f>IF(A83="","",SUMIF(Received!$D$6:$D$155,A83,Received!$H$6:$H$155))</f>
        <v/>
      </c>
      <c r="E83" s="11">
        <f>IF(A83="","",SUMIF('Main Bar'!$B$6:$B$155,A83,'Main Bar'!$I$6:$I$155)+SUMIF('Patio Bar'!$B$6:$B$155,A83,'Patio Bar'!$I$6:$I$155)+SUMIF('Walk-in'!$B$6:$B$155,A83,'Walk-in'!$I$6:$I$155)+SUMIF('Storeroom'!$B$6:$B$155,A83,'Storeroom'!$I$6:$I$155))</f>
        <v/>
      </c>
      <c r="F83" s="12">
        <f>IF(OR(A83="",C83=""),"",C83+D83-E83)</f>
        <v/>
      </c>
      <c r="G83" s="5" t="n"/>
      <c r="H83" s="11">
        <f>IF(A83="","",IF(Items!L83="","",Items!L83))</f>
        <v/>
      </c>
      <c r="I83" s="12">
        <f>IF(OR(A83="",G83="",H83=""),"",G83*H83)</f>
        <v/>
      </c>
      <c r="J83" s="12">
        <f>IF(OR(F83="",I83=""),"",F83-I83)</f>
        <v/>
      </c>
      <c r="K83" s="9">
        <f>IF(A83="","",Items!J83)</f>
        <v/>
      </c>
      <c r="L83" s="9">
        <f>IF(OR(J83="",K83=""),"",J83*K83)</f>
        <v/>
      </c>
      <c r="M83" s="5" t="n"/>
      <c r="N83" s="11">
        <f>IF(L83="","",ABS(L83)+ROW()/1000000)</f>
        <v/>
      </c>
    </row>
    <row r="84">
      <c r="A84" s="11">
        <f>IF(Items!A84="","",Items!A84)</f>
        <v/>
      </c>
      <c r="B84" s="11">
        <f>IF(A84="","",Items!B84)</f>
        <v/>
      </c>
      <c r="C84" s="5" t="n"/>
      <c r="D84" s="11">
        <f>IF(A84="","",SUMIF(Received!$D$6:$D$155,A84,Received!$H$6:$H$155))</f>
        <v/>
      </c>
      <c r="E84" s="11">
        <f>IF(A84="","",SUMIF('Main Bar'!$B$6:$B$155,A84,'Main Bar'!$I$6:$I$155)+SUMIF('Patio Bar'!$B$6:$B$155,A84,'Patio Bar'!$I$6:$I$155)+SUMIF('Walk-in'!$B$6:$B$155,A84,'Walk-in'!$I$6:$I$155)+SUMIF('Storeroom'!$B$6:$B$155,A84,'Storeroom'!$I$6:$I$155))</f>
        <v/>
      </c>
      <c r="F84" s="12">
        <f>IF(OR(A84="",C84=""),"",C84+D84-E84)</f>
        <v/>
      </c>
      <c r="G84" s="5" t="n"/>
      <c r="H84" s="11">
        <f>IF(A84="","",IF(Items!L84="","",Items!L84))</f>
        <v/>
      </c>
      <c r="I84" s="12">
        <f>IF(OR(A84="",G84="",H84=""),"",G84*H84)</f>
        <v/>
      </c>
      <c r="J84" s="12">
        <f>IF(OR(F84="",I84=""),"",F84-I84)</f>
        <v/>
      </c>
      <c r="K84" s="9">
        <f>IF(A84="","",Items!J84)</f>
        <v/>
      </c>
      <c r="L84" s="9">
        <f>IF(OR(J84="",K84=""),"",J84*K84)</f>
        <v/>
      </c>
      <c r="M84" s="5" t="n"/>
      <c r="N84" s="11">
        <f>IF(L84="","",ABS(L84)+ROW()/1000000)</f>
        <v/>
      </c>
    </row>
    <row r="85">
      <c r="A85" s="11">
        <f>IF(Items!A85="","",Items!A85)</f>
        <v/>
      </c>
      <c r="B85" s="11">
        <f>IF(A85="","",Items!B85)</f>
        <v/>
      </c>
      <c r="C85" s="5" t="n"/>
      <c r="D85" s="11">
        <f>IF(A85="","",SUMIF(Received!$D$6:$D$155,A85,Received!$H$6:$H$155))</f>
        <v/>
      </c>
      <c r="E85" s="11">
        <f>IF(A85="","",SUMIF('Main Bar'!$B$6:$B$155,A85,'Main Bar'!$I$6:$I$155)+SUMIF('Patio Bar'!$B$6:$B$155,A85,'Patio Bar'!$I$6:$I$155)+SUMIF('Walk-in'!$B$6:$B$155,A85,'Walk-in'!$I$6:$I$155)+SUMIF('Storeroom'!$B$6:$B$155,A85,'Storeroom'!$I$6:$I$155))</f>
        <v/>
      </c>
      <c r="F85" s="12">
        <f>IF(OR(A85="",C85=""),"",C85+D85-E85)</f>
        <v/>
      </c>
      <c r="G85" s="5" t="n"/>
      <c r="H85" s="11">
        <f>IF(A85="","",IF(Items!L85="","",Items!L85))</f>
        <v/>
      </c>
      <c r="I85" s="12">
        <f>IF(OR(A85="",G85="",H85=""),"",G85*H85)</f>
        <v/>
      </c>
      <c r="J85" s="12">
        <f>IF(OR(F85="",I85=""),"",F85-I85)</f>
        <v/>
      </c>
      <c r="K85" s="9">
        <f>IF(A85="","",Items!J85)</f>
        <v/>
      </c>
      <c r="L85" s="9">
        <f>IF(OR(J85="",K85=""),"",J85*K85)</f>
        <v/>
      </c>
      <c r="M85" s="5" t="n"/>
      <c r="N85" s="11">
        <f>IF(L85="","",ABS(L85)+ROW()/1000000)</f>
        <v/>
      </c>
    </row>
    <row r="86">
      <c r="A86" s="11">
        <f>IF(Items!A86="","",Items!A86)</f>
        <v/>
      </c>
      <c r="B86" s="11">
        <f>IF(A86="","",Items!B86)</f>
        <v/>
      </c>
      <c r="C86" s="5" t="n"/>
      <c r="D86" s="11">
        <f>IF(A86="","",SUMIF(Received!$D$6:$D$155,A86,Received!$H$6:$H$155))</f>
        <v/>
      </c>
      <c r="E86" s="11">
        <f>IF(A86="","",SUMIF('Main Bar'!$B$6:$B$155,A86,'Main Bar'!$I$6:$I$155)+SUMIF('Patio Bar'!$B$6:$B$155,A86,'Patio Bar'!$I$6:$I$155)+SUMIF('Walk-in'!$B$6:$B$155,A86,'Walk-in'!$I$6:$I$155)+SUMIF('Storeroom'!$B$6:$B$155,A86,'Storeroom'!$I$6:$I$155))</f>
        <v/>
      </c>
      <c r="F86" s="12">
        <f>IF(OR(A86="",C86=""),"",C86+D86-E86)</f>
        <v/>
      </c>
      <c r="G86" s="5" t="n"/>
      <c r="H86" s="11">
        <f>IF(A86="","",IF(Items!L86="","",Items!L86))</f>
        <v/>
      </c>
      <c r="I86" s="12">
        <f>IF(OR(A86="",G86="",H86=""),"",G86*H86)</f>
        <v/>
      </c>
      <c r="J86" s="12">
        <f>IF(OR(F86="",I86=""),"",F86-I86)</f>
        <v/>
      </c>
      <c r="K86" s="9">
        <f>IF(A86="","",Items!J86)</f>
        <v/>
      </c>
      <c r="L86" s="9">
        <f>IF(OR(J86="",K86=""),"",J86*K86)</f>
        <v/>
      </c>
      <c r="M86" s="5" t="n"/>
      <c r="N86" s="11">
        <f>IF(L86="","",ABS(L86)+ROW()/1000000)</f>
        <v/>
      </c>
    </row>
    <row r="87">
      <c r="A87" s="11">
        <f>IF(Items!A87="","",Items!A87)</f>
        <v/>
      </c>
      <c r="B87" s="11">
        <f>IF(A87="","",Items!B87)</f>
        <v/>
      </c>
      <c r="C87" s="5" t="n"/>
      <c r="D87" s="11">
        <f>IF(A87="","",SUMIF(Received!$D$6:$D$155,A87,Received!$H$6:$H$155))</f>
        <v/>
      </c>
      <c r="E87" s="11">
        <f>IF(A87="","",SUMIF('Main Bar'!$B$6:$B$155,A87,'Main Bar'!$I$6:$I$155)+SUMIF('Patio Bar'!$B$6:$B$155,A87,'Patio Bar'!$I$6:$I$155)+SUMIF('Walk-in'!$B$6:$B$155,A87,'Walk-in'!$I$6:$I$155)+SUMIF('Storeroom'!$B$6:$B$155,A87,'Storeroom'!$I$6:$I$155))</f>
        <v/>
      </c>
      <c r="F87" s="12">
        <f>IF(OR(A87="",C87=""),"",C87+D87-E87)</f>
        <v/>
      </c>
      <c r="G87" s="5" t="n"/>
      <c r="H87" s="11">
        <f>IF(A87="","",IF(Items!L87="","",Items!L87))</f>
        <v/>
      </c>
      <c r="I87" s="12">
        <f>IF(OR(A87="",G87="",H87=""),"",G87*H87)</f>
        <v/>
      </c>
      <c r="J87" s="12">
        <f>IF(OR(F87="",I87=""),"",F87-I87)</f>
        <v/>
      </c>
      <c r="K87" s="9">
        <f>IF(A87="","",Items!J87)</f>
        <v/>
      </c>
      <c r="L87" s="9">
        <f>IF(OR(J87="",K87=""),"",J87*K87)</f>
        <v/>
      </c>
      <c r="M87" s="5" t="n"/>
      <c r="N87" s="11">
        <f>IF(L87="","",ABS(L87)+ROW()/1000000)</f>
        <v/>
      </c>
    </row>
    <row r="88">
      <c r="A88" s="11">
        <f>IF(Items!A88="","",Items!A88)</f>
        <v/>
      </c>
      <c r="B88" s="11">
        <f>IF(A88="","",Items!B88)</f>
        <v/>
      </c>
      <c r="C88" s="5" t="n"/>
      <c r="D88" s="11">
        <f>IF(A88="","",SUMIF(Received!$D$6:$D$155,A88,Received!$H$6:$H$155))</f>
        <v/>
      </c>
      <c r="E88" s="11">
        <f>IF(A88="","",SUMIF('Main Bar'!$B$6:$B$155,A88,'Main Bar'!$I$6:$I$155)+SUMIF('Patio Bar'!$B$6:$B$155,A88,'Patio Bar'!$I$6:$I$155)+SUMIF('Walk-in'!$B$6:$B$155,A88,'Walk-in'!$I$6:$I$155)+SUMIF('Storeroom'!$B$6:$B$155,A88,'Storeroom'!$I$6:$I$155))</f>
        <v/>
      </c>
      <c r="F88" s="12">
        <f>IF(OR(A88="",C88=""),"",C88+D88-E88)</f>
        <v/>
      </c>
      <c r="G88" s="5" t="n"/>
      <c r="H88" s="11">
        <f>IF(A88="","",IF(Items!L88="","",Items!L88))</f>
        <v/>
      </c>
      <c r="I88" s="12">
        <f>IF(OR(A88="",G88="",H88=""),"",G88*H88)</f>
        <v/>
      </c>
      <c r="J88" s="12">
        <f>IF(OR(F88="",I88=""),"",F88-I88)</f>
        <v/>
      </c>
      <c r="K88" s="9">
        <f>IF(A88="","",Items!J88)</f>
        <v/>
      </c>
      <c r="L88" s="9">
        <f>IF(OR(J88="",K88=""),"",J88*K88)</f>
        <v/>
      </c>
      <c r="M88" s="5" t="n"/>
      <c r="N88" s="11">
        <f>IF(L88="","",ABS(L88)+ROW()/1000000)</f>
        <v/>
      </c>
    </row>
    <row r="89">
      <c r="A89" s="11">
        <f>IF(Items!A89="","",Items!A89)</f>
        <v/>
      </c>
      <c r="B89" s="11">
        <f>IF(A89="","",Items!B89)</f>
        <v/>
      </c>
      <c r="C89" s="5" t="n"/>
      <c r="D89" s="11">
        <f>IF(A89="","",SUMIF(Received!$D$6:$D$155,A89,Received!$H$6:$H$155))</f>
        <v/>
      </c>
      <c r="E89" s="11">
        <f>IF(A89="","",SUMIF('Main Bar'!$B$6:$B$155,A89,'Main Bar'!$I$6:$I$155)+SUMIF('Patio Bar'!$B$6:$B$155,A89,'Patio Bar'!$I$6:$I$155)+SUMIF('Walk-in'!$B$6:$B$155,A89,'Walk-in'!$I$6:$I$155)+SUMIF('Storeroom'!$B$6:$B$155,A89,'Storeroom'!$I$6:$I$155))</f>
        <v/>
      </c>
      <c r="F89" s="12">
        <f>IF(OR(A89="",C89=""),"",C89+D89-E89)</f>
        <v/>
      </c>
      <c r="G89" s="5" t="n"/>
      <c r="H89" s="11">
        <f>IF(A89="","",IF(Items!L89="","",Items!L89))</f>
        <v/>
      </c>
      <c r="I89" s="12">
        <f>IF(OR(A89="",G89="",H89=""),"",G89*H89)</f>
        <v/>
      </c>
      <c r="J89" s="12">
        <f>IF(OR(F89="",I89=""),"",F89-I89)</f>
        <v/>
      </c>
      <c r="K89" s="9">
        <f>IF(A89="","",Items!J89)</f>
        <v/>
      </c>
      <c r="L89" s="9">
        <f>IF(OR(J89="",K89=""),"",J89*K89)</f>
        <v/>
      </c>
      <c r="M89" s="5" t="n"/>
      <c r="N89" s="11">
        <f>IF(L89="","",ABS(L89)+ROW()/1000000)</f>
        <v/>
      </c>
    </row>
    <row r="90">
      <c r="A90" s="11">
        <f>IF(Items!A90="","",Items!A90)</f>
        <v/>
      </c>
      <c r="B90" s="11">
        <f>IF(A90="","",Items!B90)</f>
        <v/>
      </c>
      <c r="C90" s="5" t="n"/>
      <c r="D90" s="11">
        <f>IF(A90="","",SUMIF(Received!$D$6:$D$155,A90,Received!$H$6:$H$155))</f>
        <v/>
      </c>
      <c r="E90" s="11">
        <f>IF(A90="","",SUMIF('Main Bar'!$B$6:$B$155,A90,'Main Bar'!$I$6:$I$155)+SUMIF('Patio Bar'!$B$6:$B$155,A90,'Patio Bar'!$I$6:$I$155)+SUMIF('Walk-in'!$B$6:$B$155,A90,'Walk-in'!$I$6:$I$155)+SUMIF('Storeroom'!$B$6:$B$155,A90,'Storeroom'!$I$6:$I$155))</f>
        <v/>
      </c>
      <c r="F90" s="12">
        <f>IF(OR(A90="",C90=""),"",C90+D90-E90)</f>
        <v/>
      </c>
      <c r="G90" s="5" t="n"/>
      <c r="H90" s="11">
        <f>IF(A90="","",IF(Items!L90="","",Items!L90))</f>
        <v/>
      </c>
      <c r="I90" s="12">
        <f>IF(OR(A90="",G90="",H90=""),"",G90*H90)</f>
        <v/>
      </c>
      <c r="J90" s="12">
        <f>IF(OR(F90="",I90=""),"",F90-I90)</f>
        <v/>
      </c>
      <c r="K90" s="9">
        <f>IF(A90="","",Items!J90)</f>
        <v/>
      </c>
      <c r="L90" s="9">
        <f>IF(OR(J90="",K90=""),"",J90*K90)</f>
        <v/>
      </c>
      <c r="M90" s="5" t="n"/>
      <c r="N90" s="11">
        <f>IF(L90="","",ABS(L90)+ROW()/1000000)</f>
        <v/>
      </c>
    </row>
    <row r="91">
      <c r="A91" s="11">
        <f>IF(Items!A91="","",Items!A91)</f>
        <v/>
      </c>
      <c r="B91" s="11">
        <f>IF(A91="","",Items!B91)</f>
        <v/>
      </c>
      <c r="C91" s="5" t="n"/>
      <c r="D91" s="11">
        <f>IF(A91="","",SUMIF(Received!$D$6:$D$155,A91,Received!$H$6:$H$155))</f>
        <v/>
      </c>
      <c r="E91" s="11">
        <f>IF(A91="","",SUMIF('Main Bar'!$B$6:$B$155,A91,'Main Bar'!$I$6:$I$155)+SUMIF('Patio Bar'!$B$6:$B$155,A91,'Patio Bar'!$I$6:$I$155)+SUMIF('Walk-in'!$B$6:$B$155,A91,'Walk-in'!$I$6:$I$155)+SUMIF('Storeroom'!$B$6:$B$155,A91,'Storeroom'!$I$6:$I$155))</f>
        <v/>
      </c>
      <c r="F91" s="12">
        <f>IF(OR(A91="",C91=""),"",C91+D91-E91)</f>
        <v/>
      </c>
      <c r="G91" s="5" t="n"/>
      <c r="H91" s="11">
        <f>IF(A91="","",IF(Items!L91="","",Items!L91))</f>
        <v/>
      </c>
      <c r="I91" s="12">
        <f>IF(OR(A91="",G91="",H91=""),"",G91*H91)</f>
        <v/>
      </c>
      <c r="J91" s="12">
        <f>IF(OR(F91="",I91=""),"",F91-I91)</f>
        <v/>
      </c>
      <c r="K91" s="9">
        <f>IF(A91="","",Items!J91)</f>
        <v/>
      </c>
      <c r="L91" s="9">
        <f>IF(OR(J91="",K91=""),"",J91*K91)</f>
        <v/>
      </c>
      <c r="M91" s="5" t="n"/>
      <c r="N91" s="11">
        <f>IF(L91="","",ABS(L91)+ROW()/1000000)</f>
        <v/>
      </c>
    </row>
    <row r="92">
      <c r="A92" s="11">
        <f>IF(Items!A92="","",Items!A92)</f>
        <v/>
      </c>
      <c r="B92" s="11">
        <f>IF(A92="","",Items!B92)</f>
        <v/>
      </c>
      <c r="C92" s="5" t="n"/>
      <c r="D92" s="11">
        <f>IF(A92="","",SUMIF(Received!$D$6:$D$155,A92,Received!$H$6:$H$155))</f>
        <v/>
      </c>
      <c r="E92" s="11">
        <f>IF(A92="","",SUMIF('Main Bar'!$B$6:$B$155,A92,'Main Bar'!$I$6:$I$155)+SUMIF('Patio Bar'!$B$6:$B$155,A92,'Patio Bar'!$I$6:$I$155)+SUMIF('Walk-in'!$B$6:$B$155,A92,'Walk-in'!$I$6:$I$155)+SUMIF('Storeroom'!$B$6:$B$155,A92,'Storeroom'!$I$6:$I$155))</f>
        <v/>
      </c>
      <c r="F92" s="12">
        <f>IF(OR(A92="",C92=""),"",C92+D92-E92)</f>
        <v/>
      </c>
      <c r="G92" s="5" t="n"/>
      <c r="H92" s="11">
        <f>IF(A92="","",IF(Items!L92="","",Items!L92))</f>
        <v/>
      </c>
      <c r="I92" s="12">
        <f>IF(OR(A92="",G92="",H92=""),"",G92*H92)</f>
        <v/>
      </c>
      <c r="J92" s="12">
        <f>IF(OR(F92="",I92=""),"",F92-I92)</f>
        <v/>
      </c>
      <c r="K92" s="9">
        <f>IF(A92="","",Items!J92)</f>
        <v/>
      </c>
      <c r="L92" s="9">
        <f>IF(OR(J92="",K92=""),"",J92*K92)</f>
        <v/>
      </c>
      <c r="M92" s="5" t="n"/>
      <c r="N92" s="11">
        <f>IF(L92="","",ABS(L92)+ROW()/1000000)</f>
        <v/>
      </c>
    </row>
    <row r="93">
      <c r="A93" s="11">
        <f>IF(Items!A93="","",Items!A93)</f>
        <v/>
      </c>
      <c r="B93" s="11">
        <f>IF(A93="","",Items!B93)</f>
        <v/>
      </c>
      <c r="C93" s="5" t="n"/>
      <c r="D93" s="11">
        <f>IF(A93="","",SUMIF(Received!$D$6:$D$155,A93,Received!$H$6:$H$155))</f>
        <v/>
      </c>
      <c r="E93" s="11">
        <f>IF(A93="","",SUMIF('Main Bar'!$B$6:$B$155,A93,'Main Bar'!$I$6:$I$155)+SUMIF('Patio Bar'!$B$6:$B$155,A93,'Patio Bar'!$I$6:$I$155)+SUMIF('Walk-in'!$B$6:$B$155,A93,'Walk-in'!$I$6:$I$155)+SUMIF('Storeroom'!$B$6:$B$155,A93,'Storeroom'!$I$6:$I$155))</f>
        <v/>
      </c>
      <c r="F93" s="12">
        <f>IF(OR(A93="",C93=""),"",C93+D93-E93)</f>
        <v/>
      </c>
      <c r="G93" s="5" t="n"/>
      <c r="H93" s="11">
        <f>IF(A93="","",IF(Items!L93="","",Items!L93))</f>
        <v/>
      </c>
      <c r="I93" s="12">
        <f>IF(OR(A93="",G93="",H93=""),"",G93*H93)</f>
        <v/>
      </c>
      <c r="J93" s="12">
        <f>IF(OR(F93="",I93=""),"",F93-I93)</f>
        <v/>
      </c>
      <c r="K93" s="9">
        <f>IF(A93="","",Items!J93)</f>
        <v/>
      </c>
      <c r="L93" s="9">
        <f>IF(OR(J93="",K93=""),"",J93*K93)</f>
        <v/>
      </c>
      <c r="M93" s="5" t="n"/>
      <c r="N93" s="11">
        <f>IF(L93="","",ABS(L93)+ROW()/1000000)</f>
        <v/>
      </c>
    </row>
    <row r="94">
      <c r="A94" s="11">
        <f>IF(Items!A94="","",Items!A94)</f>
        <v/>
      </c>
      <c r="B94" s="11">
        <f>IF(A94="","",Items!B94)</f>
        <v/>
      </c>
      <c r="C94" s="5" t="n"/>
      <c r="D94" s="11">
        <f>IF(A94="","",SUMIF(Received!$D$6:$D$155,A94,Received!$H$6:$H$155))</f>
        <v/>
      </c>
      <c r="E94" s="11">
        <f>IF(A94="","",SUMIF('Main Bar'!$B$6:$B$155,A94,'Main Bar'!$I$6:$I$155)+SUMIF('Patio Bar'!$B$6:$B$155,A94,'Patio Bar'!$I$6:$I$155)+SUMIF('Walk-in'!$B$6:$B$155,A94,'Walk-in'!$I$6:$I$155)+SUMIF('Storeroom'!$B$6:$B$155,A94,'Storeroom'!$I$6:$I$155))</f>
        <v/>
      </c>
      <c r="F94" s="12">
        <f>IF(OR(A94="",C94=""),"",C94+D94-E94)</f>
        <v/>
      </c>
      <c r="G94" s="5" t="n"/>
      <c r="H94" s="11">
        <f>IF(A94="","",IF(Items!L94="","",Items!L94))</f>
        <v/>
      </c>
      <c r="I94" s="12">
        <f>IF(OR(A94="",G94="",H94=""),"",G94*H94)</f>
        <v/>
      </c>
      <c r="J94" s="12">
        <f>IF(OR(F94="",I94=""),"",F94-I94)</f>
        <v/>
      </c>
      <c r="K94" s="9">
        <f>IF(A94="","",Items!J94)</f>
        <v/>
      </c>
      <c r="L94" s="9">
        <f>IF(OR(J94="",K94=""),"",J94*K94)</f>
        <v/>
      </c>
      <c r="M94" s="5" t="n"/>
      <c r="N94" s="11">
        <f>IF(L94="","",ABS(L94)+ROW()/1000000)</f>
        <v/>
      </c>
    </row>
    <row r="95">
      <c r="A95" s="11">
        <f>IF(Items!A95="","",Items!A95)</f>
        <v/>
      </c>
      <c r="B95" s="11">
        <f>IF(A95="","",Items!B95)</f>
        <v/>
      </c>
      <c r="C95" s="5" t="n"/>
      <c r="D95" s="11">
        <f>IF(A95="","",SUMIF(Received!$D$6:$D$155,A95,Received!$H$6:$H$155))</f>
        <v/>
      </c>
      <c r="E95" s="11">
        <f>IF(A95="","",SUMIF('Main Bar'!$B$6:$B$155,A95,'Main Bar'!$I$6:$I$155)+SUMIF('Patio Bar'!$B$6:$B$155,A95,'Patio Bar'!$I$6:$I$155)+SUMIF('Walk-in'!$B$6:$B$155,A95,'Walk-in'!$I$6:$I$155)+SUMIF('Storeroom'!$B$6:$B$155,A95,'Storeroom'!$I$6:$I$155))</f>
        <v/>
      </c>
      <c r="F95" s="12">
        <f>IF(OR(A95="",C95=""),"",C95+D95-E95)</f>
        <v/>
      </c>
      <c r="G95" s="5" t="n"/>
      <c r="H95" s="11">
        <f>IF(A95="","",IF(Items!L95="","",Items!L95))</f>
        <v/>
      </c>
      <c r="I95" s="12">
        <f>IF(OR(A95="",G95="",H95=""),"",G95*H95)</f>
        <v/>
      </c>
      <c r="J95" s="12">
        <f>IF(OR(F95="",I95=""),"",F95-I95)</f>
        <v/>
      </c>
      <c r="K95" s="9">
        <f>IF(A95="","",Items!J95)</f>
        <v/>
      </c>
      <c r="L95" s="9">
        <f>IF(OR(J95="",K95=""),"",J95*K95)</f>
        <v/>
      </c>
      <c r="M95" s="5" t="n"/>
      <c r="N95" s="11">
        <f>IF(L95="","",ABS(L95)+ROW()/1000000)</f>
        <v/>
      </c>
    </row>
    <row r="96">
      <c r="A96" s="11">
        <f>IF(Items!A96="","",Items!A96)</f>
        <v/>
      </c>
      <c r="B96" s="11">
        <f>IF(A96="","",Items!B96)</f>
        <v/>
      </c>
      <c r="C96" s="5" t="n"/>
      <c r="D96" s="11">
        <f>IF(A96="","",SUMIF(Received!$D$6:$D$155,A96,Received!$H$6:$H$155))</f>
        <v/>
      </c>
      <c r="E96" s="11">
        <f>IF(A96="","",SUMIF('Main Bar'!$B$6:$B$155,A96,'Main Bar'!$I$6:$I$155)+SUMIF('Patio Bar'!$B$6:$B$155,A96,'Patio Bar'!$I$6:$I$155)+SUMIF('Walk-in'!$B$6:$B$155,A96,'Walk-in'!$I$6:$I$155)+SUMIF('Storeroom'!$B$6:$B$155,A96,'Storeroom'!$I$6:$I$155))</f>
        <v/>
      </c>
      <c r="F96" s="12">
        <f>IF(OR(A96="",C96=""),"",C96+D96-E96)</f>
        <v/>
      </c>
      <c r="G96" s="5" t="n"/>
      <c r="H96" s="11">
        <f>IF(A96="","",IF(Items!L96="","",Items!L96))</f>
        <v/>
      </c>
      <c r="I96" s="12">
        <f>IF(OR(A96="",G96="",H96=""),"",G96*H96)</f>
        <v/>
      </c>
      <c r="J96" s="12">
        <f>IF(OR(F96="",I96=""),"",F96-I96)</f>
        <v/>
      </c>
      <c r="K96" s="9">
        <f>IF(A96="","",Items!J96)</f>
        <v/>
      </c>
      <c r="L96" s="9">
        <f>IF(OR(J96="",K96=""),"",J96*K96)</f>
        <v/>
      </c>
      <c r="M96" s="5" t="n"/>
      <c r="N96" s="11">
        <f>IF(L96="","",ABS(L96)+ROW()/1000000)</f>
        <v/>
      </c>
    </row>
    <row r="97">
      <c r="A97" s="11">
        <f>IF(Items!A97="","",Items!A97)</f>
        <v/>
      </c>
      <c r="B97" s="11">
        <f>IF(A97="","",Items!B97)</f>
        <v/>
      </c>
      <c r="C97" s="5" t="n"/>
      <c r="D97" s="11">
        <f>IF(A97="","",SUMIF(Received!$D$6:$D$155,A97,Received!$H$6:$H$155))</f>
        <v/>
      </c>
      <c r="E97" s="11">
        <f>IF(A97="","",SUMIF('Main Bar'!$B$6:$B$155,A97,'Main Bar'!$I$6:$I$155)+SUMIF('Patio Bar'!$B$6:$B$155,A97,'Patio Bar'!$I$6:$I$155)+SUMIF('Walk-in'!$B$6:$B$155,A97,'Walk-in'!$I$6:$I$155)+SUMIF('Storeroom'!$B$6:$B$155,A97,'Storeroom'!$I$6:$I$155))</f>
        <v/>
      </c>
      <c r="F97" s="12">
        <f>IF(OR(A97="",C97=""),"",C97+D97-E97)</f>
        <v/>
      </c>
      <c r="G97" s="5" t="n"/>
      <c r="H97" s="11">
        <f>IF(A97="","",IF(Items!L97="","",Items!L97))</f>
        <v/>
      </c>
      <c r="I97" s="12">
        <f>IF(OR(A97="",G97="",H97=""),"",G97*H97)</f>
        <v/>
      </c>
      <c r="J97" s="12">
        <f>IF(OR(F97="",I97=""),"",F97-I97)</f>
        <v/>
      </c>
      <c r="K97" s="9">
        <f>IF(A97="","",Items!J97)</f>
        <v/>
      </c>
      <c r="L97" s="9">
        <f>IF(OR(J97="",K97=""),"",J97*K97)</f>
        <v/>
      </c>
      <c r="M97" s="5" t="n"/>
      <c r="N97" s="11">
        <f>IF(L97="","",ABS(L97)+ROW()/1000000)</f>
        <v/>
      </c>
    </row>
    <row r="98">
      <c r="A98" s="11">
        <f>IF(Items!A98="","",Items!A98)</f>
        <v/>
      </c>
      <c r="B98" s="11">
        <f>IF(A98="","",Items!B98)</f>
        <v/>
      </c>
      <c r="C98" s="5" t="n"/>
      <c r="D98" s="11">
        <f>IF(A98="","",SUMIF(Received!$D$6:$D$155,A98,Received!$H$6:$H$155))</f>
        <v/>
      </c>
      <c r="E98" s="11">
        <f>IF(A98="","",SUMIF('Main Bar'!$B$6:$B$155,A98,'Main Bar'!$I$6:$I$155)+SUMIF('Patio Bar'!$B$6:$B$155,A98,'Patio Bar'!$I$6:$I$155)+SUMIF('Walk-in'!$B$6:$B$155,A98,'Walk-in'!$I$6:$I$155)+SUMIF('Storeroom'!$B$6:$B$155,A98,'Storeroom'!$I$6:$I$155))</f>
        <v/>
      </c>
      <c r="F98" s="12">
        <f>IF(OR(A98="",C98=""),"",C98+D98-E98)</f>
        <v/>
      </c>
      <c r="G98" s="5" t="n"/>
      <c r="H98" s="11">
        <f>IF(A98="","",IF(Items!L98="","",Items!L98))</f>
        <v/>
      </c>
      <c r="I98" s="12">
        <f>IF(OR(A98="",G98="",H98=""),"",G98*H98)</f>
        <v/>
      </c>
      <c r="J98" s="12">
        <f>IF(OR(F98="",I98=""),"",F98-I98)</f>
        <v/>
      </c>
      <c r="K98" s="9">
        <f>IF(A98="","",Items!J98)</f>
        <v/>
      </c>
      <c r="L98" s="9">
        <f>IF(OR(J98="",K98=""),"",J98*K98)</f>
        <v/>
      </c>
      <c r="M98" s="5" t="n"/>
      <c r="N98" s="11">
        <f>IF(L98="","",ABS(L98)+ROW()/1000000)</f>
        <v/>
      </c>
    </row>
    <row r="99">
      <c r="A99" s="11">
        <f>IF(Items!A99="","",Items!A99)</f>
        <v/>
      </c>
      <c r="B99" s="11">
        <f>IF(A99="","",Items!B99)</f>
        <v/>
      </c>
      <c r="C99" s="5" t="n"/>
      <c r="D99" s="11">
        <f>IF(A99="","",SUMIF(Received!$D$6:$D$155,A99,Received!$H$6:$H$155))</f>
        <v/>
      </c>
      <c r="E99" s="11">
        <f>IF(A99="","",SUMIF('Main Bar'!$B$6:$B$155,A99,'Main Bar'!$I$6:$I$155)+SUMIF('Patio Bar'!$B$6:$B$155,A99,'Patio Bar'!$I$6:$I$155)+SUMIF('Walk-in'!$B$6:$B$155,A99,'Walk-in'!$I$6:$I$155)+SUMIF('Storeroom'!$B$6:$B$155,A99,'Storeroom'!$I$6:$I$155))</f>
        <v/>
      </c>
      <c r="F99" s="12">
        <f>IF(OR(A99="",C99=""),"",C99+D99-E99)</f>
        <v/>
      </c>
      <c r="G99" s="5" t="n"/>
      <c r="H99" s="11">
        <f>IF(A99="","",IF(Items!L99="","",Items!L99))</f>
        <v/>
      </c>
      <c r="I99" s="12">
        <f>IF(OR(A99="",G99="",H99=""),"",G99*H99)</f>
        <v/>
      </c>
      <c r="J99" s="12">
        <f>IF(OR(F99="",I99=""),"",F99-I99)</f>
        <v/>
      </c>
      <c r="K99" s="9">
        <f>IF(A99="","",Items!J99)</f>
        <v/>
      </c>
      <c r="L99" s="9">
        <f>IF(OR(J99="",K99=""),"",J99*K99)</f>
        <v/>
      </c>
      <c r="M99" s="5" t="n"/>
      <c r="N99" s="11">
        <f>IF(L99="","",ABS(L99)+ROW()/1000000)</f>
        <v/>
      </c>
    </row>
    <row r="100">
      <c r="A100" s="11">
        <f>IF(Items!A100="","",Items!A100)</f>
        <v/>
      </c>
      <c r="B100" s="11">
        <f>IF(A100="","",Items!B100)</f>
        <v/>
      </c>
      <c r="C100" s="5" t="n"/>
      <c r="D100" s="11">
        <f>IF(A100="","",SUMIF(Received!$D$6:$D$155,A100,Received!$H$6:$H$155))</f>
        <v/>
      </c>
      <c r="E100" s="11">
        <f>IF(A100="","",SUMIF('Main Bar'!$B$6:$B$155,A100,'Main Bar'!$I$6:$I$155)+SUMIF('Patio Bar'!$B$6:$B$155,A100,'Patio Bar'!$I$6:$I$155)+SUMIF('Walk-in'!$B$6:$B$155,A100,'Walk-in'!$I$6:$I$155)+SUMIF('Storeroom'!$B$6:$B$155,A100,'Storeroom'!$I$6:$I$155))</f>
        <v/>
      </c>
      <c r="F100" s="12">
        <f>IF(OR(A100="",C100=""),"",C100+D100-E100)</f>
        <v/>
      </c>
      <c r="G100" s="5" t="n"/>
      <c r="H100" s="11">
        <f>IF(A100="","",IF(Items!L100="","",Items!L100))</f>
        <v/>
      </c>
      <c r="I100" s="12">
        <f>IF(OR(A100="",G100="",H100=""),"",G100*H100)</f>
        <v/>
      </c>
      <c r="J100" s="12">
        <f>IF(OR(F100="",I100=""),"",F100-I100)</f>
        <v/>
      </c>
      <c r="K100" s="9">
        <f>IF(A100="","",Items!J100)</f>
        <v/>
      </c>
      <c r="L100" s="9">
        <f>IF(OR(J100="",K100=""),"",J100*K100)</f>
        <v/>
      </c>
      <c r="M100" s="5" t="n"/>
      <c r="N100" s="11">
        <f>IF(L100="","",ABS(L100)+ROW()/1000000)</f>
        <v/>
      </c>
    </row>
    <row r="101">
      <c r="A101" s="11">
        <f>IF(Items!A101="","",Items!A101)</f>
        <v/>
      </c>
      <c r="B101" s="11">
        <f>IF(A101="","",Items!B101)</f>
        <v/>
      </c>
      <c r="C101" s="5" t="n"/>
      <c r="D101" s="11">
        <f>IF(A101="","",SUMIF(Received!$D$6:$D$155,A101,Received!$H$6:$H$155))</f>
        <v/>
      </c>
      <c r="E101" s="11">
        <f>IF(A101="","",SUMIF('Main Bar'!$B$6:$B$155,A101,'Main Bar'!$I$6:$I$155)+SUMIF('Patio Bar'!$B$6:$B$155,A101,'Patio Bar'!$I$6:$I$155)+SUMIF('Walk-in'!$B$6:$B$155,A101,'Walk-in'!$I$6:$I$155)+SUMIF('Storeroom'!$B$6:$B$155,A101,'Storeroom'!$I$6:$I$155))</f>
        <v/>
      </c>
      <c r="F101" s="12">
        <f>IF(OR(A101="",C101=""),"",C101+D101-E101)</f>
        <v/>
      </c>
      <c r="G101" s="5" t="n"/>
      <c r="H101" s="11">
        <f>IF(A101="","",IF(Items!L101="","",Items!L101))</f>
        <v/>
      </c>
      <c r="I101" s="12">
        <f>IF(OR(A101="",G101="",H101=""),"",G101*H101)</f>
        <v/>
      </c>
      <c r="J101" s="12">
        <f>IF(OR(F101="",I101=""),"",F101-I101)</f>
        <v/>
      </c>
      <c r="K101" s="9">
        <f>IF(A101="","",Items!J101)</f>
        <v/>
      </c>
      <c r="L101" s="9">
        <f>IF(OR(J101="",K101=""),"",J101*K101)</f>
        <v/>
      </c>
      <c r="M101" s="5" t="n"/>
      <c r="N101" s="11">
        <f>IF(L101="","",ABS(L101)+ROW()/1000000)</f>
        <v/>
      </c>
    </row>
    <row r="102">
      <c r="A102" s="11">
        <f>IF(Items!A102="","",Items!A102)</f>
        <v/>
      </c>
      <c r="B102" s="11">
        <f>IF(A102="","",Items!B102)</f>
        <v/>
      </c>
      <c r="C102" s="5" t="n"/>
      <c r="D102" s="11">
        <f>IF(A102="","",SUMIF(Received!$D$6:$D$155,A102,Received!$H$6:$H$155))</f>
        <v/>
      </c>
      <c r="E102" s="11">
        <f>IF(A102="","",SUMIF('Main Bar'!$B$6:$B$155,A102,'Main Bar'!$I$6:$I$155)+SUMIF('Patio Bar'!$B$6:$B$155,A102,'Patio Bar'!$I$6:$I$155)+SUMIF('Walk-in'!$B$6:$B$155,A102,'Walk-in'!$I$6:$I$155)+SUMIF('Storeroom'!$B$6:$B$155,A102,'Storeroom'!$I$6:$I$155))</f>
        <v/>
      </c>
      <c r="F102" s="12">
        <f>IF(OR(A102="",C102=""),"",C102+D102-E102)</f>
        <v/>
      </c>
      <c r="G102" s="5" t="n"/>
      <c r="H102" s="11">
        <f>IF(A102="","",IF(Items!L102="","",Items!L102))</f>
        <v/>
      </c>
      <c r="I102" s="12">
        <f>IF(OR(A102="",G102="",H102=""),"",G102*H102)</f>
        <v/>
      </c>
      <c r="J102" s="12">
        <f>IF(OR(F102="",I102=""),"",F102-I102)</f>
        <v/>
      </c>
      <c r="K102" s="9">
        <f>IF(A102="","",Items!J102)</f>
        <v/>
      </c>
      <c r="L102" s="9">
        <f>IF(OR(J102="",K102=""),"",J102*K102)</f>
        <v/>
      </c>
      <c r="M102" s="5" t="n"/>
      <c r="N102" s="11">
        <f>IF(L102="","",ABS(L102)+ROW()/1000000)</f>
        <v/>
      </c>
    </row>
    <row r="103">
      <c r="A103" s="11">
        <f>IF(Items!A103="","",Items!A103)</f>
        <v/>
      </c>
      <c r="B103" s="11">
        <f>IF(A103="","",Items!B103)</f>
        <v/>
      </c>
      <c r="C103" s="5" t="n"/>
      <c r="D103" s="11">
        <f>IF(A103="","",SUMIF(Received!$D$6:$D$155,A103,Received!$H$6:$H$155))</f>
        <v/>
      </c>
      <c r="E103" s="11">
        <f>IF(A103="","",SUMIF('Main Bar'!$B$6:$B$155,A103,'Main Bar'!$I$6:$I$155)+SUMIF('Patio Bar'!$B$6:$B$155,A103,'Patio Bar'!$I$6:$I$155)+SUMIF('Walk-in'!$B$6:$B$155,A103,'Walk-in'!$I$6:$I$155)+SUMIF('Storeroom'!$B$6:$B$155,A103,'Storeroom'!$I$6:$I$155))</f>
        <v/>
      </c>
      <c r="F103" s="12">
        <f>IF(OR(A103="",C103=""),"",C103+D103-E103)</f>
        <v/>
      </c>
      <c r="G103" s="5" t="n"/>
      <c r="H103" s="11">
        <f>IF(A103="","",IF(Items!L103="","",Items!L103))</f>
        <v/>
      </c>
      <c r="I103" s="12">
        <f>IF(OR(A103="",G103="",H103=""),"",G103*H103)</f>
        <v/>
      </c>
      <c r="J103" s="12">
        <f>IF(OR(F103="",I103=""),"",F103-I103)</f>
        <v/>
      </c>
      <c r="K103" s="9">
        <f>IF(A103="","",Items!J103)</f>
        <v/>
      </c>
      <c r="L103" s="9">
        <f>IF(OR(J103="",K103=""),"",J103*K103)</f>
        <v/>
      </c>
      <c r="M103" s="5" t="n"/>
      <c r="N103" s="11">
        <f>IF(L103="","",ABS(L103)+ROW()/1000000)</f>
        <v/>
      </c>
    </row>
    <row r="104">
      <c r="A104" s="11">
        <f>IF(Items!A104="","",Items!A104)</f>
        <v/>
      </c>
      <c r="B104" s="11">
        <f>IF(A104="","",Items!B104)</f>
        <v/>
      </c>
      <c r="C104" s="5" t="n"/>
      <c r="D104" s="11">
        <f>IF(A104="","",SUMIF(Received!$D$6:$D$155,A104,Received!$H$6:$H$155))</f>
        <v/>
      </c>
      <c r="E104" s="11">
        <f>IF(A104="","",SUMIF('Main Bar'!$B$6:$B$155,A104,'Main Bar'!$I$6:$I$155)+SUMIF('Patio Bar'!$B$6:$B$155,A104,'Patio Bar'!$I$6:$I$155)+SUMIF('Walk-in'!$B$6:$B$155,A104,'Walk-in'!$I$6:$I$155)+SUMIF('Storeroom'!$B$6:$B$155,A104,'Storeroom'!$I$6:$I$155))</f>
        <v/>
      </c>
      <c r="F104" s="12">
        <f>IF(OR(A104="",C104=""),"",C104+D104-E104)</f>
        <v/>
      </c>
      <c r="G104" s="5" t="n"/>
      <c r="H104" s="11">
        <f>IF(A104="","",IF(Items!L104="","",Items!L104))</f>
        <v/>
      </c>
      <c r="I104" s="12">
        <f>IF(OR(A104="",G104="",H104=""),"",G104*H104)</f>
        <v/>
      </c>
      <c r="J104" s="12">
        <f>IF(OR(F104="",I104=""),"",F104-I104)</f>
        <v/>
      </c>
      <c r="K104" s="9">
        <f>IF(A104="","",Items!J104)</f>
        <v/>
      </c>
      <c r="L104" s="9">
        <f>IF(OR(J104="",K104=""),"",J104*K104)</f>
        <v/>
      </c>
      <c r="M104" s="5" t="n"/>
      <c r="N104" s="11">
        <f>IF(L104="","",ABS(L104)+ROW()/1000000)</f>
        <v/>
      </c>
    </row>
    <row r="105">
      <c r="A105" s="11">
        <f>IF(Items!A105="","",Items!A105)</f>
        <v/>
      </c>
      <c r="B105" s="11">
        <f>IF(A105="","",Items!B105)</f>
        <v/>
      </c>
      <c r="C105" s="5" t="n"/>
      <c r="D105" s="11">
        <f>IF(A105="","",SUMIF(Received!$D$6:$D$155,A105,Received!$H$6:$H$155))</f>
        <v/>
      </c>
      <c r="E105" s="11">
        <f>IF(A105="","",SUMIF('Main Bar'!$B$6:$B$155,A105,'Main Bar'!$I$6:$I$155)+SUMIF('Patio Bar'!$B$6:$B$155,A105,'Patio Bar'!$I$6:$I$155)+SUMIF('Walk-in'!$B$6:$B$155,A105,'Walk-in'!$I$6:$I$155)+SUMIF('Storeroom'!$B$6:$B$155,A105,'Storeroom'!$I$6:$I$155))</f>
        <v/>
      </c>
      <c r="F105" s="12">
        <f>IF(OR(A105="",C105=""),"",C105+D105-E105)</f>
        <v/>
      </c>
      <c r="G105" s="5" t="n"/>
      <c r="H105" s="11">
        <f>IF(A105="","",IF(Items!L105="","",Items!L105))</f>
        <v/>
      </c>
      <c r="I105" s="12">
        <f>IF(OR(A105="",G105="",H105=""),"",G105*H105)</f>
        <v/>
      </c>
      <c r="J105" s="12">
        <f>IF(OR(F105="",I105=""),"",F105-I105)</f>
        <v/>
      </c>
      <c r="K105" s="9">
        <f>IF(A105="","",Items!J105)</f>
        <v/>
      </c>
      <c r="L105" s="9">
        <f>IF(OR(J105="",K105=""),"",J105*K105)</f>
        <v/>
      </c>
      <c r="M105" s="5" t="n"/>
      <c r="N105" s="11">
        <f>IF(L105="","",ABS(L105)+ROW()/1000000)</f>
        <v/>
      </c>
    </row>
    <row r="106">
      <c r="A106" s="11">
        <f>IF(Items!A106="","",Items!A106)</f>
        <v/>
      </c>
      <c r="B106" s="11">
        <f>IF(A106="","",Items!B106)</f>
        <v/>
      </c>
      <c r="C106" s="5" t="n"/>
      <c r="D106" s="11">
        <f>IF(A106="","",SUMIF(Received!$D$6:$D$155,A106,Received!$H$6:$H$155))</f>
        <v/>
      </c>
      <c r="E106" s="11">
        <f>IF(A106="","",SUMIF('Main Bar'!$B$6:$B$155,A106,'Main Bar'!$I$6:$I$155)+SUMIF('Patio Bar'!$B$6:$B$155,A106,'Patio Bar'!$I$6:$I$155)+SUMIF('Walk-in'!$B$6:$B$155,A106,'Walk-in'!$I$6:$I$155)+SUMIF('Storeroom'!$B$6:$B$155,A106,'Storeroom'!$I$6:$I$155))</f>
        <v/>
      </c>
      <c r="F106" s="12">
        <f>IF(OR(A106="",C106=""),"",C106+D106-E106)</f>
        <v/>
      </c>
      <c r="G106" s="5" t="n"/>
      <c r="H106" s="11">
        <f>IF(A106="","",IF(Items!L106="","",Items!L106))</f>
        <v/>
      </c>
      <c r="I106" s="12">
        <f>IF(OR(A106="",G106="",H106=""),"",G106*H106)</f>
        <v/>
      </c>
      <c r="J106" s="12">
        <f>IF(OR(F106="",I106=""),"",F106-I106)</f>
        <v/>
      </c>
      <c r="K106" s="9">
        <f>IF(A106="","",Items!J106)</f>
        <v/>
      </c>
      <c r="L106" s="9">
        <f>IF(OR(J106="",K106=""),"",J106*K106)</f>
        <v/>
      </c>
      <c r="M106" s="5" t="n"/>
      <c r="N106" s="11">
        <f>IF(L106="","",ABS(L106)+ROW()/1000000)</f>
        <v/>
      </c>
    </row>
    <row r="107">
      <c r="A107" s="11">
        <f>IF(Items!A107="","",Items!A107)</f>
        <v/>
      </c>
      <c r="B107" s="11">
        <f>IF(A107="","",Items!B107)</f>
        <v/>
      </c>
      <c r="C107" s="5" t="n"/>
      <c r="D107" s="11">
        <f>IF(A107="","",SUMIF(Received!$D$6:$D$155,A107,Received!$H$6:$H$155))</f>
        <v/>
      </c>
      <c r="E107" s="11">
        <f>IF(A107="","",SUMIF('Main Bar'!$B$6:$B$155,A107,'Main Bar'!$I$6:$I$155)+SUMIF('Patio Bar'!$B$6:$B$155,A107,'Patio Bar'!$I$6:$I$155)+SUMIF('Walk-in'!$B$6:$B$155,A107,'Walk-in'!$I$6:$I$155)+SUMIF('Storeroom'!$B$6:$B$155,A107,'Storeroom'!$I$6:$I$155))</f>
        <v/>
      </c>
      <c r="F107" s="12">
        <f>IF(OR(A107="",C107=""),"",C107+D107-E107)</f>
        <v/>
      </c>
      <c r="G107" s="5" t="n"/>
      <c r="H107" s="11">
        <f>IF(A107="","",IF(Items!L107="","",Items!L107))</f>
        <v/>
      </c>
      <c r="I107" s="12">
        <f>IF(OR(A107="",G107="",H107=""),"",G107*H107)</f>
        <v/>
      </c>
      <c r="J107" s="12">
        <f>IF(OR(F107="",I107=""),"",F107-I107)</f>
        <v/>
      </c>
      <c r="K107" s="9">
        <f>IF(A107="","",Items!J107)</f>
        <v/>
      </c>
      <c r="L107" s="9">
        <f>IF(OR(J107="",K107=""),"",J107*K107)</f>
        <v/>
      </c>
      <c r="M107" s="5" t="n"/>
      <c r="N107" s="11">
        <f>IF(L107="","",ABS(L107)+ROW()/1000000)</f>
        <v/>
      </c>
    </row>
    <row r="108">
      <c r="A108" s="11">
        <f>IF(Items!A108="","",Items!A108)</f>
        <v/>
      </c>
      <c r="B108" s="11">
        <f>IF(A108="","",Items!B108)</f>
        <v/>
      </c>
      <c r="C108" s="5" t="n"/>
      <c r="D108" s="11">
        <f>IF(A108="","",SUMIF(Received!$D$6:$D$155,A108,Received!$H$6:$H$155))</f>
        <v/>
      </c>
      <c r="E108" s="11">
        <f>IF(A108="","",SUMIF('Main Bar'!$B$6:$B$155,A108,'Main Bar'!$I$6:$I$155)+SUMIF('Patio Bar'!$B$6:$B$155,A108,'Patio Bar'!$I$6:$I$155)+SUMIF('Walk-in'!$B$6:$B$155,A108,'Walk-in'!$I$6:$I$155)+SUMIF('Storeroom'!$B$6:$B$155,A108,'Storeroom'!$I$6:$I$155))</f>
        <v/>
      </c>
      <c r="F108" s="12">
        <f>IF(OR(A108="",C108=""),"",C108+D108-E108)</f>
        <v/>
      </c>
      <c r="G108" s="5" t="n"/>
      <c r="H108" s="11">
        <f>IF(A108="","",IF(Items!L108="","",Items!L108))</f>
        <v/>
      </c>
      <c r="I108" s="12">
        <f>IF(OR(A108="",G108="",H108=""),"",G108*H108)</f>
        <v/>
      </c>
      <c r="J108" s="12">
        <f>IF(OR(F108="",I108=""),"",F108-I108)</f>
        <v/>
      </c>
      <c r="K108" s="9">
        <f>IF(A108="","",Items!J108)</f>
        <v/>
      </c>
      <c r="L108" s="9">
        <f>IF(OR(J108="",K108=""),"",J108*K108)</f>
        <v/>
      </c>
      <c r="M108" s="5" t="n"/>
      <c r="N108" s="11">
        <f>IF(L108="","",ABS(L108)+ROW()/1000000)</f>
        <v/>
      </c>
    </row>
    <row r="109">
      <c r="A109" s="11">
        <f>IF(Items!A109="","",Items!A109)</f>
        <v/>
      </c>
      <c r="B109" s="11">
        <f>IF(A109="","",Items!B109)</f>
        <v/>
      </c>
      <c r="C109" s="5" t="n"/>
      <c r="D109" s="11">
        <f>IF(A109="","",SUMIF(Received!$D$6:$D$155,A109,Received!$H$6:$H$155))</f>
        <v/>
      </c>
      <c r="E109" s="11">
        <f>IF(A109="","",SUMIF('Main Bar'!$B$6:$B$155,A109,'Main Bar'!$I$6:$I$155)+SUMIF('Patio Bar'!$B$6:$B$155,A109,'Patio Bar'!$I$6:$I$155)+SUMIF('Walk-in'!$B$6:$B$155,A109,'Walk-in'!$I$6:$I$155)+SUMIF('Storeroom'!$B$6:$B$155,A109,'Storeroom'!$I$6:$I$155))</f>
        <v/>
      </c>
      <c r="F109" s="12">
        <f>IF(OR(A109="",C109=""),"",C109+D109-E109)</f>
        <v/>
      </c>
      <c r="G109" s="5" t="n"/>
      <c r="H109" s="11">
        <f>IF(A109="","",IF(Items!L109="","",Items!L109))</f>
        <v/>
      </c>
      <c r="I109" s="12">
        <f>IF(OR(A109="",G109="",H109=""),"",G109*H109)</f>
        <v/>
      </c>
      <c r="J109" s="12">
        <f>IF(OR(F109="",I109=""),"",F109-I109)</f>
        <v/>
      </c>
      <c r="K109" s="9">
        <f>IF(A109="","",Items!J109)</f>
        <v/>
      </c>
      <c r="L109" s="9">
        <f>IF(OR(J109="",K109=""),"",J109*K109)</f>
        <v/>
      </c>
      <c r="M109" s="5" t="n"/>
      <c r="N109" s="11">
        <f>IF(L109="","",ABS(L109)+ROW()/1000000)</f>
        <v/>
      </c>
    </row>
    <row r="110">
      <c r="A110" s="11">
        <f>IF(Items!A110="","",Items!A110)</f>
        <v/>
      </c>
      <c r="B110" s="11">
        <f>IF(A110="","",Items!B110)</f>
        <v/>
      </c>
      <c r="C110" s="5" t="n"/>
      <c r="D110" s="11">
        <f>IF(A110="","",SUMIF(Received!$D$6:$D$155,A110,Received!$H$6:$H$155))</f>
        <v/>
      </c>
      <c r="E110" s="11">
        <f>IF(A110="","",SUMIF('Main Bar'!$B$6:$B$155,A110,'Main Bar'!$I$6:$I$155)+SUMIF('Patio Bar'!$B$6:$B$155,A110,'Patio Bar'!$I$6:$I$155)+SUMIF('Walk-in'!$B$6:$B$155,A110,'Walk-in'!$I$6:$I$155)+SUMIF('Storeroom'!$B$6:$B$155,A110,'Storeroom'!$I$6:$I$155))</f>
        <v/>
      </c>
      <c r="F110" s="12">
        <f>IF(OR(A110="",C110=""),"",C110+D110-E110)</f>
        <v/>
      </c>
      <c r="G110" s="5" t="n"/>
      <c r="H110" s="11">
        <f>IF(A110="","",IF(Items!L110="","",Items!L110))</f>
        <v/>
      </c>
      <c r="I110" s="12">
        <f>IF(OR(A110="",G110="",H110=""),"",G110*H110)</f>
        <v/>
      </c>
      <c r="J110" s="12">
        <f>IF(OR(F110="",I110=""),"",F110-I110)</f>
        <v/>
      </c>
      <c r="K110" s="9">
        <f>IF(A110="","",Items!J110)</f>
        <v/>
      </c>
      <c r="L110" s="9">
        <f>IF(OR(J110="",K110=""),"",J110*K110)</f>
        <v/>
      </c>
      <c r="M110" s="5" t="n"/>
      <c r="N110" s="11">
        <f>IF(L110="","",ABS(L110)+ROW()/1000000)</f>
        <v/>
      </c>
    </row>
    <row r="111">
      <c r="A111" s="11">
        <f>IF(Items!A111="","",Items!A111)</f>
        <v/>
      </c>
      <c r="B111" s="11">
        <f>IF(A111="","",Items!B111)</f>
        <v/>
      </c>
      <c r="C111" s="5" t="n"/>
      <c r="D111" s="11">
        <f>IF(A111="","",SUMIF(Received!$D$6:$D$155,A111,Received!$H$6:$H$155))</f>
        <v/>
      </c>
      <c r="E111" s="11">
        <f>IF(A111="","",SUMIF('Main Bar'!$B$6:$B$155,A111,'Main Bar'!$I$6:$I$155)+SUMIF('Patio Bar'!$B$6:$B$155,A111,'Patio Bar'!$I$6:$I$155)+SUMIF('Walk-in'!$B$6:$B$155,A111,'Walk-in'!$I$6:$I$155)+SUMIF('Storeroom'!$B$6:$B$155,A111,'Storeroom'!$I$6:$I$155))</f>
        <v/>
      </c>
      <c r="F111" s="12">
        <f>IF(OR(A111="",C111=""),"",C111+D111-E111)</f>
        <v/>
      </c>
      <c r="G111" s="5" t="n"/>
      <c r="H111" s="11">
        <f>IF(A111="","",IF(Items!L111="","",Items!L111))</f>
        <v/>
      </c>
      <c r="I111" s="12">
        <f>IF(OR(A111="",G111="",H111=""),"",G111*H111)</f>
        <v/>
      </c>
      <c r="J111" s="12">
        <f>IF(OR(F111="",I111=""),"",F111-I111)</f>
        <v/>
      </c>
      <c r="K111" s="9">
        <f>IF(A111="","",Items!J111)</f>
        <v/>
      </c>
      <c r="L111" s="9">
        <f>IF(OR(J111="",K111=""),"",J111*K111)</f>
        <v/>
      </c>
      <c r="M111" s="5" t="n"/>
      <c r="N111" s="11">
        <f>IF(L111="","",ABS(L111)+ROW()/1000000)</f>
        <v/>
      </c>
    </row>
    <row r="112">
      <c r="A112" s="11">
        <f>IF(Items!A112="","",Items!A112)</f>
        <v/>
      </c>
      <c r="B112" s="11">
        <f>IF(A112="","",Items!B112)</f>
        <v/>
      </c>
      <c r="C112" s="5" t="n"/>
      <c r="D112" s="11">
        <f>IF(A112="","",SUMIF(Received!$D$6:$D$155,A112,Received!$H$6:$H$155))</f>
        <v/>
      </c>
      <c r="E112" s="11">
        <f>IF(A112="","",SUMIF('Main Bar'!$B$6:$B$155,A112,'Main Bar'!$I$6:$I$155)+SUMIF('Patio Bar'!$B$6:$B$155,A112,'Patio Bar'!$I$6:$I$155)+SUMIF('Walk-in'!$B$6:$B$155,A112,'Walk-in'!$I$6:$I$155)+SUMIF('Storeroom'!$B$6:$B$155,A112,'Storeroom'!$I$6:$I$155))</f>
        <v/>
      </c>
      <c r="F112" s="12">
        <f>IF(OR(A112="",C112=""),"",C112+D112-E112)</f>
        <v/>
      </c>
      <c r="G112" s="5" t="n"/>
      <c r="H112" s="11">
        <f>IF(A112="","",IF(Items!L112="","",Items!L112))</f>
        <v/>
      </c>
      <c r="I112" s="12">
        <f>IF(OR(A112="",G112="",H112=""),"",G112*H112)</f>
        <v/>
      </c>
      <c r="J112" s="12">
        <f>IF(OR(F112="",I112=""),"",F112-I112)</f>
        <v/>
      </c>
      <c r="K112" s="9">
        <f>IF(A112="","",Items!J112)</f>
        <v/>
      </c>
      <c r="L112" s="9">
        <f>IF(OR(J112="",K112=""),"",J112*K112)</f>
        <v/>
      </c>
      <c r="M112" s="5" t="n"/>
      <c r="N112" s="11">
        <f>IF(L112="","",ABS(L112)+ROW()/1000000)</f>
        <v/>
      </c>
    </row>
    <row r="113">
      <c r="A113" s="11">
        <f>IF(Items!A113="","",Items!A113)</f>
        <v/>
      </c>
      <c r="B113" s="11">
        <f>IF(A113="","",Items!B113)</f>
        <v/>
      </c>
      <c r="C113" s="5" t="n"/>
      <c r="D113" s="11">
        <f>IF(A113="","",SUMIF(Received!$D$6:$D$155,A113,Received!$H$6:$H$155))</f>
        <v/>
      </c>
      <c r="E113" s="11">
        <f>IF(A113="","",SUMIF('Main Bar'!$B$6:$B$155,A113,'Main Bar'!$I$6:$I$155)+SUMIF('Patio Bar'!$B$6:$B$155,A113,'Patio Bar'!$I$6:$I$155)+SUMIF('Walk-in'!$B$6:$B$155,A113,'Walk-in'!$I$6:$I$155)+SUMIF('Storeroom'!$B$6:$B$155,A113,'Storeroom'!$I$6:$I$155))</f>
        <v/>
      </c>
      <c r="F113" s="12">
        <f>IF(OR(A113="",C113=""),"",C113+D113-E113)</f>
        <v/>
      </c>
      <c r="G113" s="5" t="n"/>
      <c r="H113" s="11">
        <f>IF(A113="","",IF(Items!L113="","",Items!L113))</f>
        <v/>
      </c>
      <c r="I113" s="12">
        <f>IF(OR(A113="",G113="",H113=""),"",G113*H113)</f>
        <v/>
      </c>
      <c r="J113" s="12">
        <f>IF(OR(F113="",I113=""),"",F113-I113)</f>
        <v/>
      </c>
      <c r="K113" s="9">
        <f>IF(A113="","",Items!J113)</f>
        <v/>
      </c>
      <c r="L113" s="9">
        <f>IF(OR(J113="",K113=""),"",J113*K113)</f>
        <v/>
      </c>
      <c r="M113" s="5" t="n"/>
      <c r="N113" s="11">
        <f>IF(L113="","",ABS(L113)+ROW()/1000000)</f>
        <v/>
      </c>
    </row>
    <row r="114">
      <c r="A114" s="11">
        <f>IF(Items!A114="","",Items!A114)</f>
        <v/>
      </c>
      <c r="B114" s="11">
        <f>IF(A114="","",Items!B114)</f>
        <v/>
      </c>
      <c r="C114" s="5" t="n"/>
      <c r="D114" s="11">
        <f>IF(A114="","",SUMIF(Received!$D$6:$D$155,A114,Received!$H$6:$H$155))</f>
        <v/>
      </c>
      <c r="E114" s="11">
        <f>IF(A114="","",SUMIF('Main Bar'!$B$6:$B$155,A114,'Main Bar'!$I$6:$I$155)+SUMIF('Patio Bar'!$B$6:$B$155,A114,'Patio Bar'!$I$6:$I$155)+SUMIF('Walk-in'!$B$6:$B$155,A114,'Walk-in'!$I$6:$I$155)+SUMIF('Storeroom'!$B$6:$B$155,A114,'Storeroom'!$I$6:$I$155))</f>
        <v/>
      </c>
      <c r="F114" s="12">
        <f>IF(OR(A114="",C114=""),"",C114+D114-E114)</f>
        <v/>
      </c>
      <c r="G114" s="5" t="n"/>
      <c r="H114" s="11">
        <f>IF(A114="","",IF(Items!L114="","",Items!L114))</f>
        <v/>
      </c>
      <c r="I114" s="12">
        <f>IF(OR(A114="",G114="",H114=""),"",G114*H114)</f>
        <v/>
      </c>
      <c r="J114" s="12">
        <f>IF(OR(F114="",I114=""),"",F114-I114)</f>
        <v/>
      </c>
      <c r="K114" s="9">
        <f>IF(A114="","",Items!J114)</f>
        <v/>
      </c>
      <c r="L114" s="9">
        <f>IF(OR(J114="",K114=""),"",J114*K114)</f>
        <v/>
      </c>
      <c r="M114" s="5" t="n"/>
      <c r="N114" s="11">
        <f>IF(L114="","",ABS(L114)+ROW()/1000000)</f>
        <v/>
      </c>
    </row>
    <row r="115">
      <c r="A115" s="11">
        <f>IF(Items!A115="","",Items!A115)</f>
        <v/>
      </c>
      <c r="B115" s="11">
        <f>IF(A115="","",Items!B115)</f>
        <v/>
      </c>
      <c r="C115" s="5" t="n"/>
      <c r="D115" s="11">
        <f>IF(A115="","",SUMIF(Received!$D$6:$D$155,A115,Received!$H$6:$H$155))</f>
        <v/>
      </c>
      <c r="E115" s="11">
        <f>IF(A115="","",SUMIF('Main Bar'!$B$6:$B$155,A115,'Main Bar'!$I$6:$I$155)+SUMIF('Patio Bar'!$B$6:$B$155,A115,'Patio Bar'!$I$6:$I$155)+SUMIF('Walk-in'!$B$6:$B$155,A115,'Walk-in'!$I$6:$I$155)+SUMIF('Storeroom'!$B$6:$B$155,A115,'Storeroom'!$I$6:$I$155))</f>
        <v/>
      </c>
      <c r="F115" s="12">
        <f>IF(OR(A115="",C115=""),"",C115+D115-E115)</f>
        <v/>
      </c>
      <c r="G115" s="5" t="n"/>
      <c r="H115" s="11">
        <f>IF(A115="","",IF(Items!L115="","",Items!L115))</f>
        <v/>
      </c>
      <c r="I115" s="12">
        <f>IF(OR(A115="",G115="",H115=""),"",G115*H115)</f>
        <v/>
      </c>
      <c r="J115" s="12">
        <f>IF(OR(F115="",I115=""),"",F115-I115)</f>
        <v/>
      </c>
      <c r="K115" s="9">
        <f>IF(A115="","",Items!J115)</f>
        <v/>
      </c>
      <c r="L115" s="9">
        <f>IF(OR(J115="",K115=""),"",J115*K115)</f>
        <v/>
      </c>
      <c r="M115" s="5" t="n"/>
      <c r="N115" s="11">
        <f>IF(L115="","",ABS(L115)+ROW()/1000000)</f>
        <v/>
      </c>
    </row>
    <row r="116">
      <c r="A116" s="11">
        <f>IF(Items!A116="","",Items!A116)</f>
        <v/>
      </c>
      <c r="B116" s="11">
        <f>IF(A116="","",Items!B116)</f>
        <v/>
      </c>
      <c r="C116" s="5" t="n"/>
      <c r="D116" s="11">
        <f>IF(A116="","",SUMIF(Received!$D$6:$D$155,A116,Received!$H$6:$H$155))</f>
        <v/>
      </c>
      <c r="E116" s="11">
        <f>IF(A116="","",SUMIF('Main Bar'!$B$6:$B$155,A116,'Main Bar'!$I$6:$I$155)+SUMIF('Patio Bar'!$B$6:$B$155,A116,'Patio Bar'!$I$6:$I$155)+SUMIF('Walk-in'!$B$6:$B$155,A116,'Walk-in'!$I$6:$I$155)+SUMIF('Storeroom'!$B$6:$B$155,A116,'Storeroom'!$I$6:$I$155))</f>
        <v/>
      </c>
      <c r="F116" s="12">
        <f>IF(OR(A116="",C116=""),"",C116+D116-E116)</f>
        <v/>
      </c>
      <c r="G116" s="5" t="n"/>
      <c r="H116" s="11">
        <f>IF(A116="","",IF(Items!L116="","",Items!L116))</f>
        <v/>
      </c>
      <c r="I116" s="12">
        <f>IF(OR(A116="",G116="",H116=""),"",G116*H116)</f>
        <v/>
      </c>
      <c r="J116" s="12">
        <f>IF(OR(F116="",I116=""),"",F116-I116)</f>
        <v/>
      </c>
      <c r="K116" s="9">
        <f>IF(A116="","",Items!J116)</f>
        <v/>
      </c>
      <c r="L116" s="9">
        <f>IF(OR(J116="",K116=""),"",J116*K116)</f>
        <v/>
      </c>
      <c r="M116" s="5" t="n"/>
      <c r="N116" s="11">
        <f>IF(L116="","",ABS(L116)+ROW()/1000000)</f>
        <v/>
      </c>
    </row>
    <row r="117">
      <c r="A117" s="11">
        <f>IF(Items!A117="","",Items!A117)</f>
        <v/>
      </c>
      <c r="B117" s="11">
        <f>IF(A117="","",Items!B117)</f>
        <v/>
      </c>
      <c r="C117" s="5" t="n"/>
      <c r="D117" s="11">
        <f>IF(A117="","",SUMIF(Received!$D$6:$D$155,A117,Received!$H$6:$H$155))</f>
        <v/>
      </c>
      <c r="E117" s="11">
        <f>IF(A117="","",SUMIF('Main Bar'!$B$6:$B$155,A117,'Main Bar'!$I$6:$I$155)+SUMIF('Patio Bar'!$B$6:$B$155,A117,'Patio Bar'!$I$6:$I$155)+SUMIF('Walk-in'!$B$6:$B$155,A117,'Walk-in'!$I$6:$I$155)+SUMIF('Storeroom'!$B$6:$B$155,A117,'Storeroom'!$I$6:$I$155))</f>
        <v/>
      </c>
      <c r="F117" s="12">
        <f>IF(OR(A117="",C117=""),"",C117+D117-E117)</f>
        <v/>
      </c>
      <c r="G117" s="5" t="n"/>
      <c r="H117" s="11">
        <f>IF(A117="","",IF(Items!L117="","",Items!L117))</f>
        <v/>
      </c>
      <c r="I117" s="12">
        <f>IF(OR(A117="",G117="",H117=""),"",G117*H117)</f>
        <v/>
      </c>
      <c r="J117" s="12">
        <f>IF(OR(F117="",I117=""),"",F117-I117)</f>
        <v/>
      </c>
      <c r="K117" s="9">
        <f>IF(A117="","",Items!J117)</f>
        <v/>
      </c>
      <c r="L117" s="9">
        <f>IF(OR(J117="",K117=""),"",J117*K117)</f>
        <v/>
      </c>
      <c r="M117" s="5" t="n"/>
      <c r="N117" s="11">
        <f>IF(L117="","",ABS(L117)+ROW()/1000000)</f>
        <v/>
      </c>
    </row>
    <row r="118">
      <c r="A118" s="11">
        <f>IF(Items!A118="","",Items!A118)</f>
        <v/>
      </c>
      <c r="B118" s="11">
        <f>IF(A118="","",Items!B118)</f>
        <v/>
      </c>
      <c r="C118" s="5" t="n"/>
      <c r="D118" s="11">
        <f>IF(A118="","",SUMIF(Received!$D$6:$D$155,A118,Received!$H$6:$H$155))</f>
        <v/>
      </c>
      <c r="E118" s="11">
        <f>IF(A118="","",SUMIF('Main Bar'!$B$6:$B$155,A118,'Main Bar'!$I$6:$I$155)+SUMIF('Patio Bar'!$B$6:$B$155,A118,'Patio Bar'!$I$6:$I$155)+SUMIF('Walk-in'!$B$6:$B$155,A118,'Walk-in'!$I$6:$I$155)+SUMIF('Storeroom'!$B$6:$B$155,A118,'Storeroom'!$I$6:$I$155))</f>
        <v/>
      </c>
      <c r="F118" s="12">
        <f>IF(OR(A118="",C118=""),"",C118+D118-E118)</f>
        <v/>
      </c>
      <c r="G118" s="5" t="n"/>
      <c r="H118" s="11">
        <f>IF(A118="","",IF(Items!L118="","",Items!L118))</f>
        <v/>
      </c>
      <c r="I118" s="12">
        <f>IF(OR(A118="",G118="",H118=""),"",G118*H118)</f>
        <v/>
      </c>
      <c r="J118" s="12">
        <f>IF(OR(F118="",I118=""),"",F118-I118)</f>
        <v/>
      </c>
      <c r="K118" s="9">
        <f>IF(A118="","",Items!J118)</f>
        <v/>
      </c>
      <c r="L118" s="9">
        <f>IF(OR(J118="",K118=""),"",J118*K118)</f>
        <v/>
      </c>
      <c r="M118" s="5" t="n"/>
      <c r="N118" s="11">
        <f>IF(L118="","",ABS(L118)+ROW()/1000000)</f>
        <v/>
      </c>
    </row>
    <row r="119">
      <c r="A119" s="11">
        <f>IF(Items!A119="","",Items!A119)</f>
        <v/>
      </c>
      <c r="B119" s="11">
        <f>IF(A119="","",Items!B119)</f>
        <v/>
      </c>
      <c r="C119" s="5" t="n"/>
      <c r="D119" s="11">
        <f>IF(A119="","",SUMIF(Received!$D$6:$D$155,A119,Received!$H$6:$H$155))</f>
        <v/>
      </c>
      <c r="E119" s="11">
        <f>IF(A119="","",SUMIF('Main Bar'!$B$6:$B$155,A119,'Main Bar'!$I$6:$I$155)+SUMIF('Patio Bar'!$B$6:$B$155,A119,'Patio Bar'!$I$6:$I$155)+SUMIF('Walk-in'!$B$6:$B$155,A119,'Walk-in'!$I$6:$I$155)+SUMIF('Storeroom'!$B$6:$B$155,A119,'Storeroom'!$I$6:$I$155))</f>
        <v/>
      </c>
      <c r="F119" s="12">
        <f>IF(OR(A119="",C119=""),"",C119+D119-E119)</f>
        <v/>
      </c>
      <c r="G119" s="5" t="n"/>
      <c r="H119" s="11">
        <f>IF(A119="","",IF(Items!L119="","",Items!L119))</f>
        <v/>
      </c>
      <c r="I119" s="12">
        <f>IF(OR(A119="",G119="",H119=""),"",G119*H119)</f>
        <v/>
      </c>
      <c r="J119" s="12">
        <f>IF(OR(F119="",I119=""),"",F119-I119)</f>
        <v/>
      </c>
      <c r="K119" s="9">
        <f>IF(A119="","",Items!J119)</f>
        <v/>
      </c>
      <c r="L119" s="9">
        <f>IF(OR(J119="",K119=""),"",J119*K119)</f>
        <v/>
      </c>
      <c r="M119" s="5" t="n"/>
      <c r="N119" s="11">
        <f>IF(L119="","",ABS(L119)+ROW()/1000000)</f>
        <v/>
      </c>
    </row>
    <row r="120">
      <c r="A120" s="11">
        <f>IF(Items!A120="","",Items!A120)</f>
        <v/>
      </c>
      <c r="B120" s="11">
        <f>IF(A120="","",Items!B120)</f>
        <v/>
      </c>
      <c r="C120" s="5" t="n"/>
      <c r="D120" s="11">
        <f>IF(A120="","",SUMIF(Received!$D$6:$D$155,A120,Received!$H$6:$H$155))</f>
        <v/>
      </c>
      <c r="E120" s="11">
        <f>IF(A120="","",SUMIF('Main Bar'!$B$6:$B$155,A120,'Main Bar'!$I$6:$I$155)+SUMIF('Patio Bar'!$B$6:$B$155,A120,'Patio Bar'!$I$6:$I$155)+SUMIF('Walk-in'!$B$6:$B$155,A120,'Walk-in'!$I$6:$I$155)+SUMIF('Storeroom'!$B$6:$B$155,A120,'Storeroom'!$I$6:$I$155))</f>
        <v/>
      </c>
      <c r="F120" s="12">
        <f>IF(OR(A120="",C120=""),"",C120+D120-E120)</f>
        <v/>
      </c>
      <c r="G120" s="5" t="n"/>
      <c r="H120" s="11">
        <f>IF(A120="","",IF(Items!L120="","",Items!L120))</f>
        <v/>
      </c>
      <c r="I120" s="12">
        <f>IF(OR(A120="",G120="",H120=""),"",G120*H120)</f>
        <v/>
      </c>
      <c r="J120" s="12">
        <f>IF(OR(F120="",I120=""),"",F120-I120)</f>
        <v/>
      </c>
      <c r="K120" s="9">
        <f>IF(A120="","",Items!J120)</f>
        <v/>
      </c>
      <c r="L120" s="9">
        <f>IF(OR(J120="",K120=""),"",J120*K120)</f>
        <v/>
      </c>
      <c r="M120" s="5" t="n"/>
      <c r="N120" s="11">
        <f>IF(L120="","",ABS(L120)+ROW()/1000000)</f>
        <v/>
      </c>
    </row>
    <row r="121">
      <c r="A121" s="11">
        <f>IF(Items!A121="","",Items!A121)</f>
        <v/>
      </c>
      <c r="B121" s="11">
        <f>IF(A121="","",Items!B121)</f>
        <v/>
      </c>
      <c r="C121" s="5" t="n"/>
      <c r="D121" s="11">
        <f>IF(A121="","",SUMIF(Received!$D$6:$D$155,A121,Received!$H$6:$H$155))</f>
        <v/>
      </c>
      <c r="E121" s="11">
        <f>IF(A121="","",SUMIF('Main Bar'!$B$6:$B$155,A121,'Main Bar'!$I$6:$I$155)+SUMIF('Patio Bar'!$B$6:$B$155,A121,'Patio Bar'!$I$6:$I$155)+SUMIF('Walk-in'!$B$6:$B$155,A121,'Walk-in'!$I$6:$I$155)+SUMIF('Storeroom'!$B$6:$B$155,A121,'Storeroom'!$I$6:$I$155))</f>
        <v/>
      </c>
      <c r="F121" s="12">
        <f>IF(OR(A121="",C121=""),"",C121+D121-E121)</f>
        <v/>
      </c>
      <c r="G121" s="5" t="n"/>
      <c r="H121" s="11">
        <f>IF(A121="","",IF(Items!L121="","",Items!L121))</f>
        <v/>
      </c>
      <c r="I121" s="12">
        <f>IF(OR(A121="",G121="",H121=""),"",G121*H121)</f>
        <v/>
      </c>
      <c r="J121" s="12">
        <f>IF(OR(F121="",I121=""),"",F121-I121)</f>
        <v/>
      </c>
      <c r="K121" s="9">
        <f>IF(A121="","",Items!J121)</f>
        <v/>
      </c>
      <c r="L121" s="9">
        <f>IF(OR(J121="",K121=""),"",J121*K121)</f>
        <v/>
      </c>
      <c r="M121" s="5" t="n"/>
      <c r="N121" s="11">
        <f>IF(L121="","",ABS(L121)+ROW()/1000000)</f>
        <v/>
      </c>
    </row>
    <row r="122">
      <c r="A122" s="11">
        <f>IF(Items!A122="","",Items!A122)</f>
        <v/>
      </c>
      <c r="B122" s="11">
        <f>IF(A122="","",Items!B122)</f>
        <v/>
      </c>
      <c r="C122" s="5" t="n"/>
      <c r="D122" s="11">
        <f>IF(A122="","",SUMIF(Received!$D$6:$D$155,A122,Received!$H$6:$H$155))</f>
        <v/>
      </c>
      <c r="E122" s="11">
        <f>IF(A122="","",SUMIF('Main Bar'!$B$6:$B$155,A122,'Main Bar'!$I$6:$I$155)+SUMIF('Patio Bar'!$B$6:$B$155,A122,'Patio Bar'!$I$6:$I$155)+SUMIF('Walk-in'!$B$6:$B$155,A122,'Walk-in'!$I$6:$I$155)+SUMIF('Storeroom'!$B$6:$B$155,A122,'Storeroom'!$I$6:$I$155))</f>
        <v/>
      </c>
      <c r="F122" s="12">
        <f>IF(OR(A122="",C122=""),"",C122+D122-E122)</f>
        <v/>
      </c>
      <c r="G122" s="5" t="n"/>
      <c r="H122" s="11">
        <f>IF(A122="","",IF(Items!L122="","",Items!L122))</f>
        <v/>
      </c>
      <c r="I122" s="12">
        <f>IF(OR(A122="",G122="",H122=""),"",G122*H122)</f>
        <v/>
      </c>
      <c r="J122" s="12">
        <f>IF(OR(F122="",I122=""),"",F122-I122)</f>
        <v/>
      </c>
      <c r="K122" s="9">
        <f>IF(A122="","",Items!J122)</f>
        <v/>
      </c>
      <c r="L122" s="9">
        <f>IF(OR(J122="",K122=""),"",J122*K122)</f>
        <v/>
      </c>
      <c r="M122" s="5" t="n"/>
      <c r="N122" s="11">
        <f>IF(L122="","",ABS(L122)+ROW()/1000000)</f>
        <v/>
      </c>
    </row>
    <row r="123">
      <c r="A123" s="11">
        <f>IF(Items!A123="","",Items!A123)</f>
        <v/>
      </c>
      <c r="B123" s="11">
        <f>IF(A123="","",Items!B123)</f>
        <v/>
      </c>
      <c r="C123" s="5" t="n"/>
      <c r="D123" s="11">
        <f>IF(A123="","",SUMIF(Received!$D$6:$D$155,A123,Received!$H$6:$H$155))</f>
        <v/>
      </c>
      <c r="E123" s="11">
        <f>IF(A123="","",SUMIF('Main Bar'!$B$6:$B$155,A123,'Main Bar'!$I$6:$I$155)+SUMIF('Patio Bar'!$B$6:$B$155,A123,'Patio Bar'!$I$6:$I$155)+SUMIF('Walk-in'!$B$6:$B$155,A123,'Walk-in'!$I$6:$I$155)+SUMIF('Storeroom'!$B$6:$B$155,A123,'Storeroom'!$I$6:$I$155))</f>
        <v/>
      </c>
      <c r="F123" s="12">
        <f>IF(OR(A123="",C123=""),"",C123+D123-E123)</f>
        <v/>
      </c>
      <c r="G123" s="5" t="n"/>
      <c r="H123" s="11">
        <f>IF(A123="","",IF(Items!L123="","",Items!L123))</f>
        <v/>
      </c>
      <c r="I123" s="12">
        <f>IF(OR(A123="",G123="",H123=""),"",G123*H123)</f>
        <v/>
      </c>
      <c r="J123" s="12">
        <f>IF(OR(F123="",I123=""),"",F123-I123)</f>
        <v/>
      </c>
      <c r="K123" s="9">
        <f>IF(A123="","",Items!J123)</f>
        <v/>
      </c>
      <c r="L123" s="9">
        <f>IF(OR(J123="",K123=""),"",J123*K123)</f>
        <v/>
      </c>
      <c r="M123" s="5" t="n"/>
      <c r="N123" s="11">
        <f>IF(L123="","",ABS(L123)+ROW()/1000000)</f>
        <v/>
      </c>
    </row>
    <row r="124">
      <c r="A124" s="11">
        <f>IF(Items!A124="","",Items!A124)</f>
        <v/>
      </c>
      <c r="B124" s="11">
        <f>IF(A124="","",Items!B124)</f>
        <v/>
      </c>
      <c r="C124" s="5" t="n"/>
      <c r="D124" s="11">
        <f>IF(A124="","",SUMIF(Received!$D$6:$D$155,A124,Received!$H$6:$H$155))</f>
        <v/>
      </c>
      <c r="E124" s="11">
        <f>IF(A124="","",SUMIF('Main Bar'!$B$6:$B$155,A124,'Main Bar'!$I$6:$I$155)+SUMIF('Patio Bar'!$B$6:$B$155,A124,'Patio Bar'!$I$6:$I$155)+SUMIF('Walk-in'!$B$6:$B$155,A124,'Walk-in'!$I$6:$I$155)+SUMIF('Storeroom'!$B$6:$B$155,A124,'Storeroom'!$I$6:$I$155))</f>
        <v/>
      </c>
      <c r="F124" s="12">
        <f>IF(OR(A124="",C124=""),"",C124+D124-E124)</f>
        <v/>
      </c>
      <c r="G124" s="5" t="n"/>
      <c r="H124" s="11">
        <f>IF(A124="","",IF(Items!L124="","",Items!L124))</f>
        <v/>
      </c>
      <c r="I124" s="12">
        <f>IF(OR(A124="",G124="",H124=""),"",G124*H124)</f>
        <v/>
      </c>
      <c r="J124" s="12">
        <f>IF(OR(F124="",I124=""),"",F124-I124)</f>
        <v/>
      </c>
      <c r="K124" s="9">
        <f>IF(A124="","",Items!J124)</f>
        <v/>
      </c>
      <c r="L124" s="9">
        <f>IF(OR(J124="",K124=""),"",J124*K124)</f>
        <v/>
      </c>
      <c r="M124" s="5" t="n"/>
      <c r="N124" s="11">
        <f>IF(L124="","",ABS(L124)+ROW()/1000000)</f>
        <v/>
      </c>
    </row>
    <row r="125">
      <c r="A125" s="11">
        <f>IF(Items!A125="","",Items!A125)</f>
        <v/>
      </c>
      <c r="B125" s="11">
        <f>IF(A125="","",Items!B125)</f>
        <v/>
      </c>
      <c r="C125" s="5" t="n"/>
      <c r="D125" s="11">
        <f>IF(A125="","",SUMIF(Received!$D$6:$D$155,A125,Received!$H$6:$H$155))</f>
        <v/>
      </c>
      <c r="E125" s="11">
        <f>IF(A125="","",SUMIF('Main Bar'!$B$6:$B$155,A125,'Main Bar'!$I$6:$I$155)+SUMIF('Patio Bar'!$B$6:$B$155,A125,'Patio Bar'!$I$6:$I$155)+SUMIF('Walk-in'!$B$6:$B$155,A125,'Walk-in'!$I$6:$I$155)+SUMIF('Storeroom'!$B$6:$B$155,A125,'Storeroom'!$I$6:$I$155))</f>
        <v/>
      </c>
      <c r="F125" s="12">
        <f>IF(OR(A125="",C125=""),"",C125+D125-E125)</f>
        <v/>
      </c>
      <c r="G125" s="5" t="n"/>
      <c r="H125" s="11">
        <f>IF(A125="","",IF(Items!L125="","",Items!L125))</f>
        <v/>
      </c>
      <c r="I125" s="12">
        <f>IF(OR(A125="",G125="",H125=""),"",G125*H125)</f>
        <v/>
      </c>
      <c r="J125" s="12">
        <f>IF(OR(F125="",I125=""),"",F125-I125)</f>
        <v/>
      </c>
      <c r="K125" s="9">
        <f>IF(A125="","",Items!J125)</f>
        <v/>
      </c>
      <c r="L125" s="9">
        <f>IF(OR(J125="",K125=""),"",J125*K125)</f>
        <v/>
      </c>
      <c r="M125" s="5" t="n"/>
      <c r="N125" s="11">
        <f>IF(L125="","",ABS(L125)+ROW()/1000000)</f>
        <v/>
      </c>
    </row>
    <row r="126">
      <c r="A126" s="11">
        <f>IF(Items!A126="","",Items!A126)</f>
        <v/>
      </c>
      <c r="B126" s="11">
        <f>IF(A126="","",Items!B126)</f>
        <v/>
      </c>
      <c r="C126" s="5" t="n"/>
      <c r="D126" s="11">
        <f>IF(A126="","",SUMIF(Received!$D$6:$D$155,A126,Received!$H$6:$H$155))</f>
        <v/>
      </c>
      <c r="E126" s="11">
        <f>IF(A126="","",SUMIF('Main Bar'!$B$6:$B$155,A126,'Main Bar'!$I$6:$I$155)+SUMIF('Patio Bar'!$B$6:$B$155,A126,'Patio Bar'!$I$6:$I$155)+SUMIF('Walk-in'!$B$6:$B$155,A126,'Walk-in'!$I$6:$I$155)+SUMIF('Storeroom'!$B$6:$B$155,A126,'Storeroom'!$I$6:$I$155))</f>
        <v/>
      </c>
      <c r="F126" s="12">
        <f>IF(OR(A126="",C126=""),"",C126+D126-E126)</f>
        <v/>
      </c>
      <c r="G126" s="5" t="n"/>
      <c r="H126" s="11">
        <f>IF(A126="","",IF(Items!L126="","",Items!L126))</f>
        <v/>
      </c>
      <c r="I126" s="12">
        <f>IF(OR(A126="",G126="",H126=""),"",G126*H126)</f>
        <v/>
      </c>
      <c r="J126" s="12">
        <f>IF(OR(F126="",I126=""),"",F126-I126)</f>
        <v/>
      </c>
      <c r="K126" s="9">
        <f>IF(A126="","",Items!J126)</f>
        <v/>
      </c>
      <c r="L126" s="9">
        <f>IF(OR(J126="",K126=""),"",J126*K126)</f>
        <v/>
      </c>
      <c r="M126" s="5" t="n"/>
      <c r="N126" s="11">
        <f>IF(L126="","",ABS(L126)+ROW()/1000000)</f>
        <v/>
      </c>
    </row>
    <row r="127">
      <c r="A127" s="11">
        <f>IF(Items!A127="","",Items!A127)</f>
        <v/>
      </c>
      <c r="B127" s="11">
        <f>IF(A127="","",Items!B127)</f>
        <v/>
      </c>
      <c r="C127" s="5" t="n"/>
      <c r="D127" s="11">
        <f>IF(A127="","",SUMIF(Received!$D$6:$D$155,A127,Received!$H$6:$H$155))</f>
        <v/>
      </c>
      <c r="E127" s="11">
        <f>IF(A127="","",SUMIF('Main Bar'!$B$6:$B$155,A127,'Main Bar'!$I$6:$I$155)+SUMIF('Patio Bar'!$B$6:$B$155,A127,'Patio Bar'!$I$6:$I$155)+SUMIF('Walk-in'!$B$6:$B$155,A127,'Walk-in'!$I$6:$I$155)+SUMIF('Storeroom'!$B$6:$B$155,A127,'Storeroom'!$I$6:$I$155))</f>
        <v/>
      </c>
      <c r="F127" s="12">
        <f>IF(OR(A127="",C127=""),"",C127+D127-E127)</f>
        <v/>
      </c>
      <c r="G127" s="5" t="n"/>
      <c r="H127" s="11">
        <f>IF(A127="","",IF(Items!L127="","",Items!L127))</f>
        <v/>
      </c>
      <c r="I127" s="12">
        <f>IF(OR(A127="",G127="",H127=""),"",G127*H127)</f>
        <v/>
      </c>
      <c r="J127" s="12">
        <f>IF(OR(F127="",I127=""),"",F127-I127)</f>
        <v/>
      </c>
      <c r="K127" s="9">
        <f>IF(A127="","",Items!J127)</f>
        <v/>
      </c>
      <c r="L127" s="9">
        <f>IF(OR(J127="",K127=""),"",J127*K127)</f>
        <v/>
      </c>
      <c r="M127" s="5" t="n"/>
      <c r="N127" s="11">
        <f>IF(L127="","",ABS(L127)+ROW()/1000000)</f>
        <v/>
      </c>
    </row>
    <row r="128">
      <c r="A128" s="11">
        <f>IF(Items!A128="","",Items!A128)</f>
        <v/>
      </c>
      <c r="B128" s="11">
        <f>IF(A128="","",Items!B128)</f>
        <v/>
      </c>
      <c r="C128" s="5" t="n"/>
      <c r="D128" s="11">
        <f>IF(A128="","",SUMIF(Received!$D$6:$D$155,A128,Received!$H$6:$H$155))</f>
        <v/>
      </c>
      <c r="E128" s="11">
        <f>IF(A128="","",SUMIF('Main Bar'!$B$6:$B$155,A128,'Main Bar'!$I$6:$I$155)+SUMIF('Patio Bar'!$B$6:$B$155,A128,'Patio Bar'!$I$6:$I$155)+SUMIF('Walk-in'!$B$6:$B$155,A128,'Walk-in'!$I$6:$I$155)+SUMIF('Storeroom'!$B$6:$B$155,A128,'Storeroom'!$I$6:$I$155))</f>
        <v/>
      </c>
      <c r="F128" s="12">
        <f>IF(OR(A128="",C128=""),"",C128+D128-E128)</f>
        <v/>
      </c>
      <c r="G128" s="5" t="n"/>
      <c r="H128" s="11">
        <f>IF(A128="","",IF(Items!L128="","",Items!L128))</f>
        <v/>
      </c>
      <c r="I128" s="12">
        <f>IF(OR(A128="",G128="",H128=""),"",G128*H128)</f>
        <v/>
      </c>
      <c r="J128" s="12">
        <f>IF(OR(F128="",I128=""),"",F128-I128)</f>
        <v/>
      </c>
      <c r="K128" s="9">
        <f>IF(A128="","",Items!J128)</f>
        <v/>
      </c>
      <c r="L128" s="9">
        <f>IF(OR(J128="",K128=""),"",J128*K128)</f>
        <v/>
      </c>
      <c r="M128" s="5" t="n"/>
      <c r="N128" s="11">
        <f>IF(L128="","",ABS(L128)+ROW()/1000000)</f>
        <v/>
      </c>
    </row>
    <row r="129">
      <c r="A129" s="11">
        <f>IF(Items!A129="","",Items!A129)</f>
        <v/>
      </c>
      <c r="B129" s="11">
        <f>IF(A129="","",Items!B129)</f>
        <v/>
      </c>
      <c r="C129" s="5" t="n"/>
      <c r="D129" s="11">
        <f>IF(A129="","",SUMIF(Received!$D$6:$D$155,A129,Received!$H$6:$H$155))</f>
        <v/>
      </c>
      <c r="E129" s="11">
        <f>IF(A129="","",SUMIF('Main Bar'!$B$6:$B$155,A129,'Main Bar'!$I$6:$I$155)+SUMIF('Patio Bar'!$B$6:$B$155,A129,'Patio Bar'!$I$6:$I$155)+SUMIF('Walk-in'!$B$6:$B$155,A129,'Walk-in'!$I$6:$I$155)+SUMIF('Storeroom'!$B$6:$B$155,A129,'Storeroom'!$I$6:$I$155))</f>
        <v/>
      </c>
      <c r="F129" s="12">
        <f>IF(OR(A129="",C129=""),"",C129+D129-E129)</f>
        <v/>
      </c>
      <c r="G129" s="5" t="n"/>
      <c r="H129" s="11">
        <f>IF(A129="","",IF(Items!L129="","",Items!L129))</f>
        <v/>
      </c>
      <c r="I129" s="12">
        <f>IF(OR(A129="",G129="",H129=""),"",G129*H129)</f>
        <v/>
      </c>
      <c r="J129" s="12">
        <f>IF(OR(F129="",I129=""),"",F129-I129)</f>
        <v/>
      </c>
      <c r="K129" s="9">
        <f>IF(A129="","",Items!J129)</f>
        <v/>
      </c>
      <c r="L129" s="9">
        <f>IF(OR(J129="",K129=""),"",J129*K129)</f>
        <v/>
      </c>
      <c r="M129" s="5" t="n"/>
      <c r="N129" s="11">
        <f>IF(L129="","",ABS(L129)+ROW()/1000000)</f>
        <v/>
      </c>
    </row>
    <row r="130">
      <c r="A130" s="11">
        <f>IF(Items!A130="","",Items!A130)</f>
        <v/>
      </c>
      <c r="B130" s="11">
        <f>IF(A130="","",Items!B130)</f>
        <v/>
      </c>
      <c r="C130" s="5" t="n"/>
      <c r="D130" s="11">
        <f>IF(A130="","",SUMIF(Received!$D$6:$D$155,A130,Received!$H$6:$H$155))</f>
        <v/>
      </c>
      <c r="E130" s="11">
        <f>IF(A130="","",SUMIF('Main Bar'!$B$6:$B$155,A130,'Main Bar'!$I$6:$I$155)+SUMIF('Patio Bar'!$B$6:$B$155,A130,'Patio Bar'!$I$6:$I$155)+SUMIF('Walk-in'!$B$6:$B$155,A130,'Walk-in'!$I$6:$I$155)+SUMIF('Storeroom'!$B$6:$B$155,A130,'Storeroom'!$I$6:$I$155))</f>
        <v/>
      </c>
      <c r="F130" s="12">
        <f>IF(OR(A130="",C130=""),"",C130+D130-E130)</f>
        <v/>
      </c>
      <c r="G130" s="5" t="n"/>
      <c r="H130" s="11">
        <f>IF(A130="","",IF(Items!L130="","",Items!L130))</f>
        <v/>
      </c>
      <c r="I130" s="12">
        <f>IF(OR(A130="",G130="",H130=""),"",G130*H130)</f>
        <v/>
      </c>
      <c r="J130" s="12">
        <f>IF(OR(F130="",I130=""),"",F130-I130)</f>
        <v/>
      </c>
      <c r="K130" s="9">
        <f>IF(A130="","",Items!J130)</f>
        <v/>
      </c>
      <c r="L130" s="9">
        <f>IF(OR(J130="",K130=""),"",J130*K130)</f>
        <v/>
      </c>
      <c r="M130" s="5" t="n"/>
      <c r="N130" s="11">
        <f>IF(L130="","",ABS(L130)+ROW()/1000000)</f>
        <v/>
      </c>
    </row>
    <row r="131">
      <c r="A131" s="11">
        <f>IF(Items!A131="","",Items!A131)</f>
        <v/>
      </c>
      <c r="B131" s="11">
        <f>IF(A131="","",Items!B131)</f>
        <v/>
      </c>
      <c r="C131" s="5" t="n"/>
      <c r="D131" s="11">
        <f>IF(A131="","",SUMIF(Received!$D$6:$D$155,A131,Received!$H$6:$H$155))</f>
        <v/>
      </c>
      <c r="E131" s="11">
        <f>IF(A131="","",SUMIF('Main Bar'!$B$6:$B$155,A131,'Main Bar'!$I$6:$I$155)+SUMIF('Patio Bar'!$B$6:$B$155,A131,'Patio Bar'!$I$6:$I$155)+SUMIF('Walk-in'!$B$6:$B$155,A131,'Walk-in'!$I$6:$I$155)+SUMIF('Storeroom'!$B$6:$B$155,A131,'Storeroom'!$I$6:$I$155))</f>
        <v/>
      </c>
      <c r="F131" s="12">
        <f>IF(OR(A131="",C131=""),"",C131+D131-E131)</f>
        <v/>
      </c>
      <c r="G131" s="5" t="n"/>
      <c r="H131" s="11">
        <f>IF(A131="","",IF(Items!L131="","",Items!L131))</f>
        <v/>
      </c>
      <c r="I131" s="12">
        <f>IF(OR(A131="",G131="",H131=""),"",G131*H131)</f>
        <v/>
      </c>
      <c r="J131" s="12">
        <f>IF(OR(F131="",I131=""),"",F131-I131)</f>
        <v/>
      </c>
      <c r="K131" s="9">
        <f>IF(A131="","",Items!J131)</f>
        <v/>
      </c>
      <c r="L131" s="9">
        <f>IF(OR(J131="",K131=""),"",J131*K131)</f>
        <v/>
      </c>
      <c r="M131" s="5" t="n"/>
      <c r="N131" s="11">
        <f>IF(L131="","",ABS(L131)+ROW()/1000000)</f>
        <v/>
      </c>
    </row>
    <row r="132">
      <c r="A132" s="11">
        <f>IF(Items!A132="","",Items!A132)</f>
        <v/>
      </c>
      <c r="B132" s="11">
        <f>IF(A132="","",Items!B132)</f>
        <v/>
      </c>
      <c r="C132" s="5" t="n"/>
      <c r="D132" s="11">
        <f>IF(A132="","",SUMIF(Received!$D$6:$D$155,A132,Received!$H$6:$H$155))</f>
        <v/>
      </c>
      <c r="E132" s="11">
        <f>IF(A132="","",SUMIF('Main Bar'!$B$6:$B$155,A132,'Main Bar'!$I$6:$I$155)+SUMIF('Patio Bar'!$B$6:$B$155,A132,'Patio Bar'!$I$6:$I$155)+SUMIF('Walk-in'!$B$6:$B$155,A132,'Walk-in'!$I$6:$I$155)+SUMIF('Storeroom'!$B$6:$B$155,A132,'Storeroom'!$I$6:$I$155))</f>
        <v/>
      </c>
      <c r="F132" s="12">
        <f>IF(OR(A132="",C132=""),"",C132+D132-E132)</f>
        <v/>
      </c>
      <c r="G132" s="5" t="n"/>
      <c r="H132" s="11">
        <f>IF(A132="","",IF(Items!L132="","",Items!L132))</f>
        <v/>
      </c>
      <c r="I132" s="12">
        <f>IF(OR(A132="",G132="",H132=""),"",G132*H132)</f>
        <v/>
      </c>
      <c r="J132" s="12">
        <f>IF(OR(F132="",I132=""),"",F132-I132)</f>
        <v/>
      </c>
      <c r="K132" s="9">
        <f>IF(A132="","",Items!J132)</f>
        <v/>
      </c>
      <c r="L132" s="9">
        <f>IF(OR(J132="",K132=""),"",J132*K132)</f>
        <v/>
      </c>
      <c r="M132" s="5" t="n"/>
      <c r="N132" s="11">
        <f>IF(L132="","",ABS(L132)+ROW()/1000000)</f>
        <v/>
      </c>
    </row>
    <row r="133">
      <c r="A133" s="11">
        <f>IF(Items!A133="","",Items!A133)</f>
        <v/>
      </c>
      <c r="B133" s="11">
        <f>IF(A133="","",Items!B133)</f>
        <v/>
      </c>
      <c r="C133" s="5" t="n"/>
      <c r="D133" s="11">
        <f>IF(A133="","",SUMIF(Received!$D$6:$D$155,A133,Received!$H$6:$H$155))</f>
        <v/>
      </c>
      <c r="E133" s="11">
        <f>IF(A133="","",SUMIF('Main Bar'!$B$6:$B$155,A133,'Main Bar'!$I$6:$I$155)+SUMIF('Patio Bar'!$B$6:$B$155,A133,'Patio Bar'!$I$6:$I$155)+SUMIF('Walk-in'!$B$6:$B$155,A133,'Walk-in'!$I$6:$I$155)+SUMIF('Storeroom'!$B$6:$B$155,A133,'Storeroom'!$I$6:$I$155))</f>
        <v/>
      </c>
      <c r="F133" s="12">
        <f>IF(OR(A133="",C133=""),"",C133+D133-E133)</f>
        <v/>
      </c>
      <c r="G133" s="5" t="n"/>
      <c r="H133" s="11">
        <f>IF(A133="","",IF(Items!L133="","",Items!L133))</f>
        <v/>
      </c>
      <c r="I133" s="12">
        <f>IF(OR(A133="",G133="",H133=""),"",G133*H133)</f>
        <v/>
      </c>
      <c r="J133" s="12">
        <f>IF(OR(F133="",I133=""),"",F133-I133)</f>
        <v/>
      </c>
      <c r="K133" s="9">
        <f>IF(A133="","",Items!J133)</f>
        <v/>
      </c>
      <c r="L133" s="9">
        <f>IF(OR(J133="",K133=""),"",J133*K133)</f>
        <v/>
      </c>
      <c r="M133" s="5" t="n"/>
      <c r="N133" s="11">
        <f>IF(L133="","",ABS(L133)+ROW()/1000000)</f>
        <v/>
      </c>
    </row>
    <row r="134">
      <c r="A134" s="11">
        <f>IF(Items!A134="","",Items!A134)</f>
        <v/>
      </c>
      <c r="B134" s="11">
        <f>IF(A134="","",Items!B134)</f>
        <v/>
      </c>
      <c r="C134" s="5" t="n"/>
      <c r="D134" s="11">
        <f>IF(A134="","",SUMIF(Received!$D$6:$D$155,A134,Received!$H$6:$H$155))</f>
        <v/>
      </c>
      <c r="E134" s="11">
        <f>IF(A134="","",SUMIF('Main Bar'!$B$6:$B$155,A134,'Main Bar'!$I$6:$I$155)+SUMIF('Patio Bar'!$B$6:$B$155,A134,'Patio Bar'!$I$6:$I$155)+SUMIF('Walk-in'!$B$6:$B$155,A134,'Walk-in'!$I$6:$I$155)+SUMIF('Storeroom'!$B$6:$B$155,A134,'Storeroom'!$I$6:$I$155))</f>
        <v/>
      </c>
      <c r="F134" s="12">
        <f>IF(OR(A134="",C134=""),"",C134+D134-E134)</f>
        <v/>
      </c>
      <c r="G134" s="5" t="n"/>
      <c r="H134" s="11">
        <f>IF(A134="","",IF(Items!L134="","",Items!L134))</f>
        <v/>
      </c>
      <c r="I134" s="12">
        <f>IF(OR(A134="",G134="",H134=""),"",G134*H134)</f>
        <v/>
      </c>
      <c r="J134" s="12">
        <f>IF(OR(F134="",I134=""),"",F134-I134)</f>
        <v/>
      </c>
      <c r="K134" s="9">
        <f>IF(A134="","",Items!J134)</f>
        <v/>
      </c>
      <c r="L134" s="9">
        <f>IF(OR(J134="",K134=""),"",J134*K134)</f>
        <v/>
      </c>
      <c r="M134" s="5" t="n"/>
      <c r="N134" s="11">
        <f>IF(L134="","",ABS(L134)+ROW()/1000000)</f>
        <v/>
      </c>
    </row>
    <row r="135">
      <c r="A135" s="11">
        <f>IF(Items!A135="","",Items!A135)</f>
        <v/>
      </c>
      <c r="B135" s="11">
        <f>IF(A135="","",Items!B135)</f>
        <v/>
      </c>
      <c r="C135" s="5" t="n"/>
      <c r="D135" s="11">
        <f>IF(A135="","",SUMIF(Received!$D$6:$D$155,A135,Received!$H$6:$H$155))</f>
        <v/>
      </c>
      <c r="E135" s="11">
        <f>IF(A135="","",SUMIF('Main Bar'!$B$6:$B$155,A135,'Main Bar'!$I$6:$I$155)+SUMIF('Patio Bar'!$B$6:$B$155,A135,'Patio Bar'!$I$6:$I$155)+SUMIF('Walk-in'!$B$6:$B$155,A135,'Walk-in'!$I$6:$I$155)+SUMIF('Storeroom'!$B$6:$B$155,A135,'Storeroom'!$I$6:$I$155))</f>
        <v/>
      </c>
      <c r="F135" s="12">
        <f>IF(OR(A135="",C135=""),"",C135+D135-E135)</f>
        <v/>
      </c>
      <c r="G135" s="5" t="n"/>
      <c r="H135" s="11">
        <f>IF(A135="","",IF(Items!L135="","",Items!L135))</f>
        <v/>
      </c>
      <c r="I135" s="12">
        <f>IF(OR(A135="",G135="",H135=""),"",G135*H135)</f>
        <v/>
      </c>
      <c r="J135" s="12">
        <f>IF(OR(F135="",I135=""),"",F135-I135)</f>
        <v/>
      </c>
      <c r="K135" s="9">
        <f>IF(A135="","",Items!J135)</f>
        <v/>
      </c>
      <c r="L135" s="9">
        <f>IF(OR(J135="",K135=""),"",J135*K135)</f>
        <v/>
      </c>
      <c r="M135" s="5" t="n"/>
      <c r="N135" s="11">
        <f>IF(L135="","",ABS(L135)+ROW()/1000000)</f>
        <v/>
      </c>
    </row>
    <row r="136">
      <c r="A136" s="11">
        <f>IF(Items!A136="","",Items!A136)</f>
        <v/>
      </c>
      <c r="B136" s="11">
        <f>IF(A136="","",Items!B136)</f>
        <v/>
      </c>
      <c r="C136" s="5" t="n"/>
      <c r="D136" s="11">
        <f>IF(A136="","",SUMIF(Received!$D$6:$D$155,A136,Received!$H$6:$H$155))</f>
        <v/>
      </c>
      <c r="E136" s="11">
        <f>IF(A136="","",SUMIF('Main Bar'!$B$6:$B$155,A136,'Main Bar'!$I$6:$I$155)+SUMIF('Patio Bar'!$B$6:$B$155,A136,'Patio Bar'!$I$6:$I$155)+SUMIF('Walk-in'!$B$6:$B$155,A136,'Walk-in'!$I$6:$I$155)+SUMIF('Storeroom'!$B$6:$B$155,A136,'Storeroom'!$I$6:$I$155))</f>
        <v/>
      </c>
      <c r="F136" s="12">
        <f>IF(OR(A136="",C136=""),"",C136+D136-E136)</f>
        <v/>
      </c>
      <c r="G136" s="5" t="n"/>
      <c r="H136" s="11">
        <f>IF(A136="","",IF(Items!L136="","",Items!L136))</f>
        <v/>
      </c>
      <c r="I136" s="12">
        <f>IF(OR(A136="",G136="",H136=""),"",G136*H136)</f>
        <v/>
      </c>
      <c r="J136" s="12">
        <f>IF(OR(F136="",I136=""),"",F136-I136)</f>
        <v/>
      </c>
      <c r="K136" s="9">
        <f>IF(A136="","",Items!J136)</f>
        <v/>
      </c>
      <c r="L136" s="9">
        <f>IF(OR(J136="",K136=""),"",J136*K136)</f>
        <v/>
      </c>
      <c r="M136" s="5" t="n"/>
      <c r="N136" s="11">
        <f>IF(L136="","",ABS(L136)+ROW()/1000000)</f>
        <v/>
      </c>
    </row>
    <row r="137">
      <c r="A137" s="11">
        <f>IF(Items!A137="","",Items!A137)</f>
        <v/>
      </c>
      <c r="B137" s="11">
        <f>IF(A137="","",Items!B137)</f>
        <v/>
      </c>
      <c r="C137" s="5" t="n"/>
      <c r="D137" s="11">
        <f>IF(A137="","",SUMIF(Received!$D$6:$D$155,A137,Received!$H$6:$H$155))</f>
        <v/>
      </c>
      <c r="E137" s="11">
        <f>IF(A137="","",SUMIF('Main Bar'!$B$6:$B$155,A137,'Main Bar'!$I$6:$I$155)+SUMIF('Patio Bar'!$B$6:$B$155,A137,'Patio Bar'!$I$6:$I$155)+SUMIF('Walk-in'!$B$6:$B$155,A137,'Walk-in'!$I$6:$I$155)+SUMIF('Storeroom'!$B$6:$B$155,A137,'Storeroom'!$I$6:$I$155))</f>
        <v/>
      </c>
      <c r="F137" s="12">
        <f>IF(OR(A137="",C137=""),"",C137+D137-E137)</f>
        <v/>
      </c>
      <c r="G137" s="5" t="n"/>
      <c r="H137" s="11">
        <f>IF(A137="","",IF(Items!L137="","",Items!L137))</f>
        <v/>
      </c>
      <c r="I137" s="12">
        <f>IF(OR(A137="",G137="",H137=""),"",G137*H137)</f>
        <v/>
      </c>
      <c r="J137" s="12">
        <f>IF(OR(F137="",I137=""),"",F137-I137)</f>
        <v/>
      </c>
      <c r="K137" s="9">
        <f>IF(A137="","",Items!J137)</f>
        <v/>
      </c>
      <c r="L137" s="9">
        <f>IF(OR(J137="",K137=""),"",J137*K137)</f>
        <v/>
      </c>
      <c r="M137" s="5" t="n"/>
      <c r="N137" s="11">
        <f>IF(L137="","",ABS(L137)+ROW()/1000000)</f>
        <v/>
      </c>
    </row>
    <row r="138">
      <c r="A138" s="11">
        <f>IF(Items!A138="","",Items!A138)</f>
        <v/>
      </c>
      <c r="B138" s="11">
        <f>IF(A138="","",Items!B138)</f>
        <v/>
      </c>
      <c r="C138" s="5" t="n"/>
      <c r="D138" s="11">
        <f>IF(A138="","",SUMIF(Received!$D$6:$D$155,A138,Received!$H$6:$H$155))</f>
        <v/>
      </c>
      <c r="E138" s="11">
        <f>IF(A138="","",SUMIF('Main Bar'!$B$6:$B$155,A138,'Main Bar'!$I$6:$I$155)+SUMIF('Patio Bar'!$B$6:$B$155,A138,'Patio Bar'!$I$6:$I$155)+SUMIF('Walk-in'!$B$6:$B$155,A138,'Walk-in'!$I$6:$I$155)+SUMIF('Storeroom'!$B$6:$B$155,A138,'Storeroom'!$I$6:$I$155))</f>
        <v/>
      </c>
      <c r="F138" s="12">
        <f>IF(OR(A138="",C138=""),"",C138+D138-E138)</f>
        <v/>
      </c>
      <c r="G138" s="5" t="n"/>
      <c r="H138" s="11">
        <f>IF(A138="","",IF(Items!L138="","",Items!L138))</f>
        <v/>
      </c>
      <c r="I138" s="12">
        <f>IF(OR(A138="",G138="",H138=""),"",G138*H138)</f>
        <v/>
      </c>
      <c r="J138" s="12">
        <f>IF(OR(F138="",I138=""),"",F138-I138)</f>
        <v/>
      </c>
      <c r="K138" s="9">
        <f>IF(A138="","",Items!J138)</f>
        <v/>
      </c>
      <c r="L138" s="9">
        <f>IF(OR(J138="",K138=""),"",J138*K138)</f>
        <v/>
      </c>
      <c r="M138" s="5" t="n"/>
      <c r="N138" s="11">
        <f>IF(L138="","",ABS(L138)+ROW()/1000000)</f>
        <v/>
      </c>
    </row>
    <row r="139">
      <c r="A139" s="11">
        <f>IF(Items!A139="","",Items!A139)</f>
        <v/>
      </c>
      <c r="B139" s="11">
        <f>IF(A139="","",Items!B139)</f>
        <v/>
      </c>
      <c r="C139" s="5" t="n"/>
      <c r="D139" s="11">
        <f>IF(A139="","",SUMIF(Received!$D$6:$D$155,A139,Received!$H$6:$H$155))</f>
        <v/>
      </c>
      <c r="E139" s="11">
        <f>IF(A139="","",SUMIF('Main Bar'!$B$6:$B$155,A139,'Main Bar'!$I$6:$I$155)+SUMIF('Patio Bar'!$B$6:$B$155,A139,'Patio Bar'!$I$6:$I$155)+SUMIF('Walk-in'!$B$6:$B$155,A139,'Walk-in'!$I$6:$I$155)+SUMIF('Storeroom'!$B$6:$B$155,A139,'Storeroom'!$I$6:$I$155))</f>
        <v/>
      </c>
      <c r="F139" s="12">
        <f>IF(OR(A139="",C139=""),"",C139+D139-E139)</f>
        <v/>
      </c>
      <c r="G139" s="5" t="n"/>
      <c r="H139" s="11">
        <f>IF(A139="","",IF(Items!L139="","",Items!L139))</f>
        <v/>
      </c>
      <c r="I139" s="12">
        <f>IF(OR(A139="",G139="",H139=""),"",G139*H139)</f>
        <v/>
      </c>
      <c r="J139" s="12">
        <f>IF(OR(F139="",I139=""),"",F139-I139)</f>
        <v/>
      </c>
      <c r="K139" s="9">
        <f>IF(A139="","",Items!J139)</f>
        <v/>
      </c>
      <c r="L139" s="9">
        <f>IF(OR(J139="",K139=""),"",J139*K139)</f>
        <v/>
      </c>
      <c r="M139" s="5" t="n"/>
      <c r="N139" s="11">
        <f>IF(L139="","",ABS(L139)+ROW()/1000000)</f>
        <v/>
      </c>
    </row>
    <row r="140">
      <c r="A140" s="11">
        <f>IF(Items!A140="","",Items!A140)</f>
        <v/>
      </c>
      <c r="B140" s="11">
        <f>IF(A140="","",Items!B140)</f>
        <v/>
      </c>
      <c r="C140" s="5" t="n"/>
      <c r="D140" s="11">
        <f>IF(A140="","",SUMIF(Received!$D$6:$D$155,A140,Received!$H$6:$H$155))</f>
        <v/>
      </c>
      <c r="E140" s="11">
        <f>IF(A140="","",SUMIF('Main Bar'!$B$6:$B$155,A140,'Main Bar'!$I$6:$I$155)+SUMIF('Patio Bar'!$B$6:$B$155,A140,'Patio Bar'!$I$6:$I$155)+SUMIF('Walk-in'!$B$6:$B$155,A140,'Walk-in'!$I$6:$I$155)+SUMIF('Storeroom'!$B$6:$B$155,A140,'Storeroom'!$I$6:$I$155))</f>
        <v/>
      </c>
      <c r="F140" s="12">
        <f>IF(OR(A140="",C140=""),"",C140+D140-E140)</f>
        <v/>
      </c>
      <c r="G140" s="5" t="n"/>
      <c r="H140" s="11">
        <f>IF(A140="","",IF(Items!L140="","",Items!L140))</f>
        <v/>
      </c>
      <c r="I140" s="12">
        <f>IF(OR(A140="",G140="",H140=""),"",G140*H140)</f>
        <v/>
      </c>
      <c r="J140" s="12">
        <f>IF(OR(F140="",I140=""),"",F140-I140)</f>
        <v/>
      </c>
      <c r="K140" s="9">
        <f>IF(A140="","",Items!J140)</f>
        <v/>
      </c>
      <c r="L140" s="9">
        <f>IF(OR(J140="",K140=""),"",J140*K140)</f>
        <v/>
      </c>
      <c r="M140" s="5" t="n"/>
      <c r="N140" s="11">
        <f>IF(L140="","",ABS(L140)+ROW()/1000000)</f>
        <v/>
      </c>
    </row>
    <row r="141">
      <c r="A141" s="11">
        <f>IF(Items!A141="","",Items!A141)</f>
        <v/>
      </c>
      <c r="B141" s="11">
        <f>IF(A141="","",Items!B141)</f>
        <v/>
      </c>
      <c r="C141" s="5" t="n"/>
      <c r="D141" s="11">
        <f>IF(A141="","",SUMIF(Received!$D$6:$D$155,A141,Received!$H$6:$H$155))</f>
        <v/>
      </c>
      <c r="E141" s="11">
        <f>IF(A141="","",SUMIF('Main Bar'!$B$6:$B$155,A141,'Main Bar'!$I$6:$I$155)+SUMIF('Patio Bar'!$B$6:$B$155,A141,'Patio Bar'!$I$6:$I$155)+SUMIF('Walk-in'!$B$6:$B$155,A141,'Walk-in'!$I$6:$I$155)+SUMIF('Storeroom'!$B$6:$B$155,A141,'Storeroom'!$I$6:$I$155))</f>
        <v/>
      </c>
      <c r="F141" s="12">
        <f>IF(OR(A141="",C141=""),"",C141+D141-E141)</f>
        <v/>
      </c>
      <c r="G141" s="5" t="n"/>
      <c r="H141" s="11">
        <f>IF(A141="","",IF(Items!L141="","",Items!L141))</f>
        <v/>
      </c>
      <c r="I141" s="12">
        <f>IF(OR(A141="",G141="",H141=""),"",G141*H141)</f>
        <v/>
      </c>
      <c r="J141" s="12">
        <f>IF(OR(F141="",I141=""),"",F141-I141)</f>
        <v/>
      </c>
      <c r="K141" s="9">
        <f>IF(A141="","",Items!J141)</f>
        <v/>
      </c>
      <c r="L141" s="9">
        <f>IF(OR(J141="",K141=""),"",J141*K141)</f>
        <v/>
      </c>
      <c r="M141" s="5" t="n"/>
      <c r="N141" s="11">
        <f>IF(L141="","",ABS(L141)+ROW()/1000000)</f>
        <v/>
      </c>
    </row>
    <row r="142">
      <c r="A142" s="11">
        <f>IF(Items!A142="","",Items!A142)</f>
        <v/>
      </c>
      <c r="B142" s="11">
        <f>IF(A142="","",Items!B142)</f>
        <v/>
      </c>
      <c r="C142" s="5" t="n"/>
      <c r="D142" s="11">
        <f>IF(A142="","",SUMIF(Received!$D$6:$D$155,A142,Received!$H$6:$H$155))</f>
        <v/>
      </c>
      <c r="E142" s="11">
        <f>IF(A142="","",SUMIF('Main Bar'!$B$6:$B$155,A142,'Main Bar'!$I$6:$I$155)+SUMIF('Patio Bar'!$B$6:$B$155,A142,'Patio Bar'!$I$6:$I$155)+SUMIF('Walk-in'!$B$6:$B$155,A142,'Walk-in'!$I$6:$I$155)+SUMIF('Storeroom'!$B$6:$B$155,A142,'Storeroom'!$I$6:$I$155))</f>
        <v/>
      </c>
      <c r="F142" s="12">
        <f>IF(OR(A142="",C142=""),"",C142+D142-E142)</f>
        <v/>
      </c>
      <c r="G142" s="5" t="n"/>
      <c r="H142" s="11">
        <f>IF(A142="","",IF(Items!L142="","",Items!L142))</f>
        <v/>
      </c>
      <c r="I142" s="12">
        <f>IF(OR(A142="",G142="",H142=""),"",G142*H142)</f>
        <v/>
      </c>
      <c r="J142" s="12">
        <f>IF(OR(F142="",I142=""),"",F142-I142)</f>
        <v/>
      </c>
      <c r="K142" s="9">
        <f>IF(A142="","",Items!J142)</f>
        <v/>
      </c>
      <c r="L142" s="9">
        <f>IF(OR(J142="",K142=""),"",J142*K142)</f>
        <v/>
      </c>
      <c r="M142" s="5" t="n"/>
      <c r="N142" s="11">
        <f>IF(L142="","",ABS(L142)+ROW()/1000000)</f>
        <v/>
      </c>
    </row>
    <row r="143">
      <c r="A143" s="11">
        <f>IF(Items!A143="","",Items!A143)</f>
        <v/>
      </c>
      <c r="B143" s="11">
        <f>IF(A143="","",Items!B143)</f>
        <v/>
      </c>
      <c r="C143" s="5" t="n"/>
      <c r="D143" s="11">
        <f>IF(A143="","",SUMIF(Received!$D$6:$D$155,A143,Received!$H$6:$H$155))</f>
        <v/>
      </c>
      <c r="E143" s="11">
        <f>IF(A143="","",SUMIF('Main Bar'!$B$6:$B$155,A143,'Main Bar'!$I$6:$I$155)+SUMIF('Patio Bar'!$B$6:$B$155,A143,'Patio Bar'!$I$6:$I$155)+SUMIF('Walk-in'!$B$6:$B$155,A143,'Walk-in'!$I$6:$I$155)+SUMIF('Storeroom'!$B$6:$B$155,A143,'Storeroom'!$I$6:$I$155))</f>
        <v/>
      </c>
      <c r="F143" s="12">
        <f>IF(OR(A143="",C143=""),"",C143+D143-E143)</f>
        <v/>
      </c>
      <c r="G143" s="5" t="n"/>
      <c r="H143" s="11">
        <f>IF(A143="","",IF(Items!L143="","",Items!L143))</f>
        <v/>
      </c>
      <c r="I143" s="12">
        <f>IF(OR(A143="",G143="",H143=""),"",G143*H143)</f>
        <v/>
      </c>
      <c r="J143" s="12">
        <f>IF(OR(F143="",I143=""),"",F143-I143)</f>
        <v/>
      </c>
      <c r="K143" s="9">
        <f>IF(A143="","",Items!J143)</f>
        <v/>
      </c>
      <c r="L143" s="9">
        <f>IF(OR(J143="",K143=""),"",J143*K143)</f>
        <v/>
      </c>
      <c r="M143" s="5" t="n"/>
      <c r="N143" s="11">
        <f>IF(L143="","",ABS(L143)+ROW()/1000000)</f>
        <v/>
      </c>
    </row>
    <row r="144">
      <c r="A144" s="11">
        <f>IF(Items!A144="","",Items!A144)</f>
        <v/>
      </c>
      <c r="B144" s="11">
        <f>IF(A144="","",Items!B144)</f>
        <v/>
      </c>
      <c r="C144" s="5" t="n"/>
      <c r="D144" s="11">
        <f>IF(A144="","",SUMIF(Received!$D$6:$D$155,A144,Received!$H$6:$H$155))</f>
        <v/>
      </c>
      <c r="E144" s="11">
        <f>IF(A144="","",SUMIF('Main Bar'!$B$6:$B$155,A144,'Main Bar'!$I$6:$I$155)+SUMIF('Patio Bar'!$B$6:$B$155,A144,'Patio Bar'!$I$6:$I$155)+SUMIF('Walk-in'!$B$6:$B$155,A144,'Walk-in'!$I$6:$I$155)+SUMIF('Storeroom'!$B$6:$B$155,A144,'Storeroom'!$I$6:$I$155))</f>
        <v/>
      </c>
      <c r="F144" s="12">
        <f>IF(OR(A144="",C144=""),"",C144+D144-E144)</f>
        <v/>
      </c>
      <c r="G144" s="5" t="n"/>
      <c r="H144" s="11">
        <f>IF(A144="","",IF(Items!L144="","",Items!L144))</f>
        <v/>
      </c>
      <c r="I144" s="12">
        <f>IF(OR(A144="",G144="",H144=""),"",G144*H144)</f>
        <v/>
      </c>
      <c r="J144" s="12">
        <f>IF(OR(F144="",I144=""),"",F144-I144)</f>
        <v/>
      </c>
      <c r="K144" s="9">
        <f>IF(A144="","",Items!J144)</f>
        <v/>
      </c>
      <c r="L144" s="9">
        <f>IF(OR(J144="",K144=""),"",J144*K144)</f>
        <v/>
      </c>
      <c r="M144" s="5" t="n"/>
      <c r="N144" s="11">
        <f>IF(L144="","",ABS(L144)+ROW()/1000000)</f>
        <v/>
      </c>
    </row>
    <row r="145">
      <c r="A145" s="11">
        <f>IF(Items!A145="","",Items!A145)</f>
        <v/>
      </c>
      <c r="B145" s="11">
        <f>IF(A145="","",Items!B145)</f>
        <v/>
      </c>
      <c r="C145" s="5" t="n"/>
      <c r="D145" s="11">
        <f>IF(A145="","",SUMIF(Received!$D$6:$D$155,A145,Received!$H$6:$H$155))</f>
        <v/>
      </c>
      <c r="E145" s="11">
        <f>IF(A145="","",SUMIF('Main Bar'!$B$6:$B$155,A145,'Main Bar'!$I$6:$I$155)+SUMIF('Patio Bar'!$B$6:$B$155,A145,'Patio Bar'!$I$6:$I$155)+SUMIF('Walk-in'!$B$6:$B$155,A145,'Walk-in'!$I$6:$I$155)+SUMIF('Storeroom'!$B$6:$B$155,A145,'Storeroom'!$I$6:$I$155))</f>
        <v/>
      </c>
      <c r="F145" s="12">
        <f>IF(OR(A145="",C145=""),"",C145+D145-E145)</f>
        <v/>
      </c>
      <c r="G145" s="5" t="n"/>
      <c r="H145" s="11">
        <f>IF(A145="","",IF(Items!L145="","",Items!L145))</f>
        <v/>
      </c>
      <c r="I145" s="12">
        <f>IF(OR(A145="",G145="",H145=""),"",G145*H145)</f>
        <v/>
      </c>
      <c r="J145" s="12">
        <f>IF(OR(F145="",I145=""),"",F145-I145)</f>
        <v/>
      </c>
      <c r="K145" s="9">
        <f>IF(A145="","",Items!J145)</f>
        <v/>
      </c>
      <c r="L145" s="9">
        <f>IF(OR(J145="",K145=""),"",J145*K145)</f>
        <v/>
      </c>
      <c r="M145" s="5" t="n"/>
      <c r="N145" s="11">
        <f>IF(L145="","",ABS(L145)+ROW()/1000000)</f>
        <v/>
      </c>
    </row>
    <row r="146">
      <c r="A146" s="11">
        <f>IF(Items!A146="","",Items!A146)</f>
        <v/>
      </c>
      <c r="B146" s="11">
        <f>IF(A146="","",Items!B146)</f>
        <v/>
      </c>
      <c r="C146" s="5" t="n"/>
      <c r="D146" s="11">
        <f>IF(A146="","",SUMIF(Received!$D$6:$D$155,A146,Received!$H$6:$H$155))</f>
        <v/>
      </c>
      <c r="E146" s="11">
        <f>IF(A146="","",SUMIF('Main Bar'!$B$6:$B$155,A146,'Main Bar'!$I$6:$I$155)+SUMIF('Patio Bar'!$B$6:$B$155,A146,'Patio Bar'!$I$6:$I$155)+SUMIF('Walk-in'!$B$6:$B$155,A146,'Walk-in'!$I$6:$I$155)+SUMIF('Storeroom'!$B$6:$B$155,A146,'Storeroom'!$I$6:$I$155))</f>
        <v/>
      </c>
      <c r="F146" s="12">
        <f>IF(OR(A146="",C146=""),"",C146+D146-E146)</f>
        <v/>
      </c>
      <c r="G146" s="5" t="n"/>
      <c r="H146" s="11">
        <f>IF(A146="","",IF(Items!L146="","",Items!L146))</f>
        <v/>
      </c>
      <c r="I146" s="12">
        <f>IF(OR(A146="",G146="",H146=""),"",G146*H146)</f>
        <v/>
      </c>
      <c r="J146" s="12">
        <f>IF(OR(F146="",I146=""),"",F146-I146)</f>
        <v/>
      </c>
      <c r="K146" s="9">
        <f>IF(A146="","",Items!J146)</f>
        <v/>
      </c>
      <c r="L146" s="9">
        <f>IF(OR(J146="",K146=""),"",J146*K146)</f>
        <v/>
      </c>
      <c r="M146" s="5" t="n"/>
      <c r="N146" s="11">
        <f>IF(L146="","",ABS(L146)+ROW()/1000000)</f>
        <v/>
      </c>
    </row>
    <row r="147">
      <c r="A147" s="11">
        <f>IF(Items!A147="","",Items!A147)</f>
        <v/>
      </c>
      <c r="B147" s="11">
        <f>IF(A147="","",Items!B147)</f>
        <v/>
      </c>
      <c r="C147" s="5" t="n"/>
      <c r="D147" s="11">
        <f>IF(A147="","",SUMIF(Received!$D$6:$D$155,A147,Received!$H$6:$H$155))</f>
        <v/>
      </c>
      <c r="E147" s="11">
        <f>IF(A147="","",SUMIF('Main Bar'!$B$6:$B$155,A147,'Main Bar'!$I$6:$I$155)+SUMIF('Patio Bar'!$B$6:$B$155,A147,'Patio Bar'!$I$6:$I$155)+SUMIF('Walk-in'!$B$6:$B$155,A147,'Walk-in'!$I$6:$I$155)+SUMIF('Storeroom'!$B$6:$B$155,A147,'Storeroom'!$I$6:$I$155))</f>
        <v/>
      </c>
      <c r="F147" s="12">
        <f>IF(OR(A147="",C147=""),"",C147+D147-E147)</f>
        <v/>
      </c>
      <c r="G147" s="5" t="n"/>
      <c r="H147" s="11">
        <f>IF(A147="","",IF(Items!L147="","",Items!L147))</f>
        <v/>
      </c>
      <c r="I147" s="12">
        <f>IF(OR(A147="",G147="",H147=""),"",G147*H147)</f>
        <v/>
      </c>
      <c r="J147" s="12">
        <f>IF(OR(F147="",I147=""),"",F147-I147)</f>
        <v/>
      </c>
      <c r="K147" s="9">
        <f>IF(A147="","",Items!J147)</f>
        <v/>
      </c>
      <c r="L147" s="9">
        <f>IF(OR(J147="",K147=""),"",J147*K147)</f>
        <v/>
      </c>
      <c r="M147" s="5" t="n"/>
      <c r="N147" s="11">
        <f>IF(L147="","",ABS(L147)+ROW()/1000000)</f>
        <v/>
      </c>
    </row>
    <row r="148">
      <c r="A148" s="11">
        <f>IF(Items!A148="","",Items!A148)</f>
        <v/>
      </c>
      <c r="B148" s="11">
        <f>IF(A148="","",Items!B148)</f>
        <v/>
      </c>
      <c r="C148" s="5" t="n"/>
      <c r="D148" s="11">
        <f>IF(A148="","",SUMIF(Received!$D$6:$D$155,A148,Received!$H$6:$H$155))</f>
        <v/>
      </c>
      <c r="E148" s="11">
        <f>IF(A148="","",SUMIF('Main Bar'!$B$6:$B$155,A148,'Main Bar'!$I$6:$I$155)+SUMIF('Patio Bar'!$B$6:$B$155,A148,'Patio Bar'!$I$6:$I$155)+SUMIF('Walk-in'!$B$6:$B$155,A148,'Walk-in'!$I$6:$I$155)+SUMIF('Storeroom'!$B$6:$B$155,A148,'Storeroom'!$I$6:$I$155))</f>
        <v/>
      </c>
      <c r="F148" s="12">
        <f>IF(OR(A148="",C148=""),"",C148+D148-E148)</f>
        <v/>
      </c>
      <c r="G148" s="5" t="n"/>
      <c r="H148" s="11">
        <f>IF(A148="","",IF(Items!L148="","",Items!L148))</f>
        <v/>
      </c>
      <c r="I148" s="12">
        <f>IF(OR(A148="",G148="",H148=""),"",G148*H148)</f>
        <v/>
      </c>
      <c r="J148" s="12">
        <f>IF(OR(F148="",I148=""),"",F148-I148)</f>
        <v/>
      </c>
      <c r="K148" s="9">
        <f>IF(A148="","",Items!J148)</f>
        <v/>
      </c>
      <c r="L148" s="9">
        <f>IF(OR(J148="",K148=""),"",J148*K148)</f>
        <v/>
      </c>
      <c r="M148" s="5" t="n"/>
      <c r="N148" s="11">
        <f>IF(L148="","",ABS(L148)+ROW()/1000000)</f>
        <v/>
      </c>
    </row>
    <row r="149">
      <c r="A149" s="11">
        <f>IF(Items!A149="","",Items!A149)</f>
        <v/>
      </c>
      <c r="B149" s="11">
        <f>IF(A149="","",Items!B149)</f>
        <v/>
      </c>
      <c r="C149" s="5" t="n"/>
      <c r="D149" s="11">
        <f>IF(A149="","",SUMIF(Received!$D$6:$D$155,A149,Received!$H$6:$H$155))</f>
        <v/>
      </c>
      <c r="E149" s="11">
        <f>IF(A149="","",SUMIF('Main Bar'!$B$6:$B$155,A149,'Main Bar'!$I$6:$I$155)+SUMIF('Patio Bar'!$B$6:$B$155,A149,'Patio Bar'!$I$6:$I$155)+SUMIF('Walk-in'!$B$6:$B$155,A149,'Walk-in'!$I$6:$I$155)+SUMIF('Storeroom'!$B$6:$B$155,A149,'Storeroom'!$I$6:$I$155))</f>
        <v/>
      </c>
      <c r="F149" s="12">
        <f>IF(OR(A149="",C149=""),"",C149+D149-E149)</f>
        <v/>
      </c>
      <c r="G149" s="5" t="n"/>
      <c r="H149" s="11">
        <f>IF(A149="","",IF(Items!L149="","",Items!L149))</f>
        <v/>
      </c>
      <c r="I149" s="12">
        <f>IF(OR(A149="",G149="",H149=""),"",G149*H149)</f>
        <v/>
      </c>
      <c r="J149" s="12">
        <f>IF(OR(F149="",I149=""),"",F149-I149)</f>
        <v/>
      </c>
      <c r="K149" s="9">
        <f>IF(A149="","",Items!J149)</f>
        <v/>
      </c>
      <c r="L149" s="9">
        <f>IF(OR(J149="",K149=""),"",J149*K149)</f>
        <v/>
      </c>
      <c r="M149" s="5" t="n"/>
      <c r="N149" s="11">
        <f>IF(L149="","",ABS(L149)+ROW()/1000000)</f>
        <v/>
      </c>
    </row>
    <row r="150">
      <c r="A150" s="11">
        <f>IF(Items!A150="","",Items!A150)</f>
        <v/>
      </c>
      <c r="B150" s="11">
        <f>IF(A150="","",Items!B150)</f>
        <v/>
      </c>
      <c r="C150" s="5" t="n"/>
      <c r="D150" s="11">
        <f>IF(A150="","",SUMIF(Received!$D$6:$D$155,A150,Received!$H$6:$H$155))</f>
        <v/>
      </c>
      <c r="E150" s="11">
        <f>IF(A150="","",SUMIF('Main Bar'!$B$6:$B$155,A150,'Main Bar'!$I$6:$I$155)+SUMIF('Patio Bar'!$B$6:$B$155,A150,'Patio Bar'!$I$6:$I$155)+SUMIF('Walk-in'!$B$6:$B$155,A150,'Walk-in'!$I$6:$I$155)+SUMIF('Storeroom'!$B$6:$B$155,A150,'Storeroom'!$I$6:$I$155))</f>
        <v/>
      </c>
      <c r="F150" s="12">
        <f>IF(OR(A150="",C150=""),"",C150+D150-E150)</f>
        <v/>
      </c>
      <c r="G150" s="5" t="n"/>
      <c r="H150" s="11">
        <f>IF(A150="","",IF(Items!L150="","",Items!L150))</f>
        <v/>
      </c>
      <c r="I150" s="12">
        <f>IF(OR(A150="",G150="",H150=""),"",G150*H150)</f>
        <v/>
      </c>
      <c r="J150" s="12">
        <f>IF(OR(F150="",I150=""),"",F150-I150)</f>
        <v/>
      </c>
      <c r="K150" s="9">
        <f>IF(A150="","",Items!J150)</f>
        <v/>
      </c>
      <c r="L150" s="9">
        <f>IF(OR(J150="",K150=""),"",J150*K150)</f>
        <v/>
      </c>
      <c r="M150" s="5" t="n"/>
      <c r="N150" s="11">
        <f>IF(L150="","",ABS(L150)+ROW()/1000000)</f>
        <v/>
      </c>
    </row>
    <row r="151">
      <c r="A151" s="11">
        <f>IF(Items!A151="","",Items!A151)</f>
        <v/>
      </c>
      <c r="B151" s="11">
        <f>IF(A151="","",Items!B151)</f>
        <v/>
      </c>
      <c r="C151" s="5" t="n"/>
      <c r="D151" s="11">
        <f>IF(A151="","",SUMIF(Received!$D$6:$D$155,A151,Received!$H$6:$H$155))</f>
        <v/>
      </c>
      <c r="E151" s="11">
        <f>IF(A151="","",SUMIF('Main Bar'!$B$6:$B$155,A151,'Main Bar'!$I$6:$I$155)+SUMIF('Patio Bar'!$B$6:$B$155,A151,'Patio Bar'!$I$6:$I$155)+SUMIF('Walk-in'!$B$6:$B$155,A151,'Walk-in'!$I$6:$I$155)+SUMIF('Storeroom'!$B$6:$B$155,A151,'Storeroom'!$I$6:$I$155))</f>
        <v/>
      </c>
      <c r="F151" s="12">
        <f>IF(OR(A151="",C151=""),"",C151+D151-E151)</f>
        <v/>
      </c>
      <c r="G151" s="5" t="n"/>
      <c r="H151" s="11">
        <f>IF(A151="","",IF(Items!L151="","",Items!L151))</f>
        <v/>
      </c>
      <c r="I151" s="12">
        <f>IF(OR(A151="",G151="",H151=""),"",G151*H151)</f>
        <v/>
      </c>
      <c r="J151" s="12">
        <f>IF(OR(F151="",I151=""),"",F151-I151)</f>
        <v/>
      </c>
      <c r="K151" s="9">
        <f>IF(A151="","",Items!J151)</f>
        <v/>
      </c>
      <c r="L151" s="9">
        <f>IF(OR(J151="",K151=""),"",J151*K151)</f>
        <v/>
      </c>
      <c r="M151" s="5" t="n"/>
      <c r="N151" s="11">
        <f>IF(L151="","",ABS(L151)+ROW()/1000000)</f>
        <v/>
      </c>
    </row>
    <row r="152">
      <c r="A152" s="11">
        <f>IF(Items!A152="","",Items!A152)</f>
        <v/>
      </c>
      <c r="B152" s="11">
        <f>IF(A152="","",Items!B152)</f>
        <v/>
      </c>
      <c r="C152" s="5" t="n"/>
      <c r="D152" s="11">
        <f>IF(A152="","",SUMIF(Received!$D$6:$D$155,A152,Received!$H$6:$H$155))</f>
        <v/>
      </c>
      <c r="E152" s="11">
        <f>IF(A152="","",SUMIF('Main Bar'!$B$6:$B$155,A152,'Main Bar'!$I$6:$I$155)+SUMIF('Patio Bar'!$B$6:$B$155,A152,'Patio Bar'!$I$6:$I$155)+SUMIF('Walk-in'!$B$6:$B$155,A152,'Walk-in'!$I$6:$I$155)+SUMIF('Storeroom'!$B$6:$B$155,A152,'Storeroom'!$I$6:$I$155))</f>
        <v/>
      </c>
      <c r="F152" s="12">
        <f>IF(OR(A152="",C152=""),"",C152+D152-E152)</f>
        <v/>
      </c>
      <c r="G152" s="5" t="n"/>
      <c r="H152" s="11">
        <f>IF(A152="","",IF(Items!L152="","",Items!L152))</f>
        <v/>
      </c>
      <c r="I152" s="12">
        <f>IF(OR(A152="",G152="",H152=""),"",G152*H152)</f>
        <v/>
      </c>
      <c r="J152" s="12">
        <f>IF(OR(F152="",I152=""),"",F152-I152)</f>
        <v/>
      </c>
      <c r="K152" s="9">
        <f>IF(A152="","",Items!J152)</f>
        <v/>
      </c>
      <c r="L152" s="9">
        <f>IF(OR(J152="",K152=""),"",J152*K152)</f>
        <v/>
      </c>
      <c r="M152" s="5" t="n"/>
      <c r="N152" s="11">
        <f>IF(L152="","",ABS(L152)+ROW()/1000000)</f>
        <v/>
      </c>
    </row>
    <row r="153">
      <c r="A153" s="11">
        <f>IF(Items!A153="","",Items!A153)</f>
        <v/>
      </c>
      <c r="B153" s="11">
        <f>IF(A153="","",Items!B153)</f>
        <v/>
      </c>
      <c r="C153" s="5" t="n"/>
      <c r="D153" s="11">
        <f>IF(A153="","",SUMIF(Received!$D$6:$D$155,A153,Received!$H$6:$H$155))</f>
        <v/>
      </c>
      <c r="E153" s="11">
        <f>IF(A153="","",SUMIF('Main Bar'!$B$6:$B$155,A153,'Main Bar'!$I$6:$I$155)+SUMIF('Patio Bar'!$B$6:$B$155,A153,'Patio Bar'!$I$6:$I$155)+SUMIF('Walk-in'!$B$6:$B$155,A153,'Walk-in'!$I$6:$I$155)+SUMIF('Storeroom'!$B$6:$B$155,A153,'Storeroom'!$I$6:$I$155))</f>
        <v/>
      </c>
      <c r="F153" s="12">
        <f>IF(OR(A153="",C153=""),"",C153+D153-E153)</f>
        <v/>
      </c>
      <c r="G153" s="5" t="n"/>
      <c r="H153" s="11">
        <f>IF(A153="","",IF(Items!L153="","",Items!L153))</f>
        <v/>
      </c>
      <c r="I153" s="12">
        <f>IF(OR(A153="",G153="",H153=""),"",G153*H153)</f>
        <v/>
      </c>
      <c r="J153" s="12">
        <f>IF(OR(F153="",I153=""),"",F153-I153)</f>
        <v/>
      </c>
      <c r="K153" s="9">
        <f>IF(A153="","",Items!J153)</f>
        <v/>
      </c>
      <c r="L153" s="9">
        <f>IF(OR(J153="",K153=""),"",J153*K153)</f>
        <v/>
      </c>
      <c r="M153" s="5" t="n"/>
      <c r="N153" s="11">
        <f>IF(L153="","",ABS(L153)+ROW()/1000000)</f>
        <v/>
      </c>
    </row>
    <row r="154">
      <c r="A154" s="11">
        <f>IF(Items!A154="","",Items!A154)</f>
        <v/>
      </c>
      <c r="B154" s="11">
        <f>IF(A154="","",Items!B154)</f>
        <v/>
      </c>
      <c r="C154" s="5" t="n"/>
      <c r="D154" s="11">
        <f>IF(A154="","",SUMIF(Received!$D$6:$D$155,A154,Received!$H$6:$H$155))</f>
        <v/>
      </c>
      <c r="E154" s="11">
        <f>IF(A154="","",SUMIF('Main Bar'!$B$6:$B$155,A154,'Main Bar'!$I$6:$I$155)+SUMIF('Patio Bar'!$B$6:$B$155,A154,'Patio Bar'!$I$6:$I$155)+SUMIF('Walk-in'!$B$6:$B$155,A154,'Walk-in'!$I$6:$I$155)+SUMIF('Storeroom'!$B$6:$B$155,A154,'Storeroom'!$I$6:$I$155))</f>
        <v/>
      </c>
      <c r="F154" s="12">
        <f>IF(OR(A154="",C154=""),"",C154+D154-E154)</f>
        <v/>
      </c>
      <c r="G154" s="5" t="n"/>
      <c r="H154" s="11">
        <f>IF(A154="","",IF(Items!L154="","",Items!L154))</f>
        <v/>
      </c>
      <c r="I154" s="12">
        <f>IF(OR(A154="",G154="",H154=""),"",G154*H154)</f>
        <v/>
      </c>
      <c r="J154" s="12">
        <f>IF(OR(F154="",I154=""),"",F154-I154)</f>
        <v/>
      </c>
      <c r="K154" s="9">
        <f>IF(A154="","",Items!J154)</f>
        <v/>
      </c>
      <c r="L154" s="9">
        <f>IF(OR(J154="",K154=""),"",J154*K154)</f>
        <v/>
      </c>
      <c r="M154" s="5" t="n"/>
      <c r="N154" s="11">
        <f>IF(L154="","",ABS(L154)+ROW()/1000000)</f>
        <v/>
      </c>
    </row>
    <row r="155">
      <c r="A155" s="11">
        <f>IF(Items!A155="","",Items!A155)</f>
        <v/>
      </c>
      <c r="B155" s="11">
        <f>IF(A155="","",Items!B155)</f>
        <v/>
      </c>
      <c r="C155" s="5" t="n"/>
      <c r="D155" s="11">
        <f>IF(A155="","",SUMIF(Received!$D$6:$D$155,A155,Received!$H$6:$H$155))</f>
        <v/>
      </c>
      <c r="E155" s="11">
        <f>IF(A155="","",SUMIF('Main Bar'!$B$6:$B$155,A155,'Main Bar'!$I$6:$I$155)+SUMIF('Patio Bar'!$B$6:$B$155,A155,'Patio Bar'!$I$6:$I$155)+SUMIF('Walk-in'!$B$6:$B$155,A155,'Walk-in'!$I$6:$I$155)+SUMIF('Storeroom'!$B$6:$B$155,A155,'Storeroom'!$I$6:$I$155))</f>
        <v/>
      </c>
      <c r="F155" s="12">
        <f>IF(OR(A155="",C155=""),"",C155+D155-E155)</f>
        <v/>
      </c>
      <c r="G155" s="5" t="n"/>
      <c r="H155" s="11">
        <f>IF(A155="","",IF(Items!L155="","",Items!L155))</f>
        <v/>
      </c>
      <c r="I155" s="12">
        <f>IF(OR(A155="",G155="",H155=""),"",G155*H155)</f>
        <v/>
      </c>
      <c r="J155" s="12">
        <f>IF(OR(F155="",I155=""),"",F155-I155)</f>
        <v/>
      </c>
      <c r="K155" s="9">
        <f>IF(A155="","",Items!J155)</f>
        <v/>
      </c>
      <c r="L155" s="9">
        <f>IF(OR(J155="",K155=""),"",J155*K155)</f>
        <v/>
      </c>
      <c r="M155" s="5" t="n"/>
      <c r="N155" s="11">
        <f>IF(L155="","",ABS(L155)+ROW()/1000000)</f>
        <v/>
      </c>
    </row>
  </sheetData>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D22"/>
  <sheetViews>
    <sheetView workbookViewId="0">
      <pane ySplit="5" topLeftCell="A6" activePane="bottomLeft" state="frozen"/>
      <selection pane="bottomLeft" activeCell="A1" sqref="A1"/>
    </sheetView>
  </sheetViews>
  <sheetFormatPr baseColWidth="8" defaultRowHeight="15"/>
  <cols>
    <col width="34" customWidth="1" min="1" max="1"/>
    <col width="18" customWidth="1" min="2" max="2"/>
    <col width="60" customWidth="1" min="3" max="3"/>
    <col width="14" customWidth="1" min="4" max="4"/>
  </cols>
  <sheetData>
    <row r="1">
      <c r="A1" s="1" t="inlineStr">
        <is>
          <t>Summary</t>
        </is>
      </c>
    </row>
    <row r="2">
      <c r="A2" s="2" t="inlineStr">
        <is>
          <t>Tabski Bar Inventory Template. Cream cells are for typing; grey cells are formulas.</t>
        </is>
      </c>
    </row>
    <row r="5" ht="46" customHeight="1">
      <c r="A5" s="3" t="inlineStr">
        <is>
          <t>Measure</t>
        </is>
      </c>
      <c r="B5" s="3" t="inlineStr">
        <is>
          <t>Value</t>
        </is>
      </c>
      <c r="C5" s="3" t="inlineStr">
        <is>
          <t>Notes</t>
        </is>
      </c>
    </row>
    <row r="6">
      <c r="A6" s="4" t="inlineStr">
        <is>
          <t>Total stock value (closing count x cost)</t>
        </is>
      </c>
      <c r="B6" s="13">
        <f>SUMPRODUCT(N(+'Usage vs Sales'!E6:E155),N(+'Usage vs Sales'!K6:K155))</f>
        <v/>
      </c>
      <c r="C6" t="inlineStr">
        <is>
          <t>Uses cost per count unit from Items</t>
        </is>
      </c>
    </row>
    <row r="7">
      <c r="A7" t="inlineStr">
        <is>
          <t>Rows below par (all sections)</t>
        </is>
      </c>
      <c r="B7">
        <f>COUNTIF('Main Bar'!K6:K155,"Yes")+COUNTIF('Patio Bar'!K6:K155,"Yes")+COUNTIF('Walk-in'!K6:K155,"Yes")+COUNTIF('Storeroom'!K6:K155,"Yes")</f>
        <v/>
      </c>
    </row>
    <row r="8">
      <c r="A8" t="inlineStr">
        <is>
          <t>Net gap cost (all items)</t>
        </is>
      </c>
      <c r="B8" s="14">
        <f>SUM('Usage vs Sales'!L6:L155)</f>
        <v/>
      </c>
      <c r="C8" t="inlineStr">
        <is>
          <t>Only items with Units sold and Count units per POS sale filled in</t>
        </is>
      </c>
    </row>
    <row r="11">
      <c r="A11" s="15" t="inlineStr">
        <is>
          <t>Top 10 gaps by cost (largest first, either direction)</t>
        </is>
      </c>
    </row>
    <row r="12">
      <c r="A12" s="16" t="inlineStr">
        <is>
          <t>Rank</t>
        </is>
      </c>
      <c r="B12" s="16" t="inlineStr">
        <is>
          <t>Item</t>
        </is>
      </c>
      <c r="C12" s="16" t="inlineStr">
        <is>
          <t>Gap (units)</t>
        </is>
      </c>
      <c r="D12" s="16" t="inlineStr">
        <is>
          <t>Gap (cost)</t>
        </is>
      </c>
    </row>
    <row r="13">
      <c r="A13" t="n">
        <v>1</v>
      </c>
      <c r="B13">
        <f>IFERROR(INDEX('Usage vs Sales'!$B$6:$B$155,MATCH(LARGE('Usage vs Sales'!$N$6:$N$155,1),'Usage vs Sales'!$N$6:$N$155,0)),"")</f>
        <v/>
      </c>
      <c r="C13">
        <f>IFERROR(INDEX('Usage vs Sales'!$J$6:$J$155,MATCH(LARGE('Usage vs Sales'!$N$6:$N$155,1),'Usage vs Sales'!$N$6:$N$155,0)),"")</f>
        <v/>
      </c>
      <c r="D13" s="14">
        <f>IFERROR(INDEX('Usage vs Sales'!$L$6:$L$155,MATCH(LARGE('Usage vs Sales'!$N$6:$N$155,1),'Usage vs Sales'!$N$6:$N$155,0)),"")</f>
        <v/>
      </c>
    </row>
    <row r="14">
      <c r="A14" t="n">
        <v>2</v>
      </c>
      <c r="B14">
        <f>IFERROR(INDEX('Usage vs Sales'!$B$6:$B$155,MATCH(LARGE('Usage vs Sales'!$N$6:$N$155,2),'Usage vs Sales'!$N$6:$N$155,0)),"")</f>
        <v/>
      </c>
      <c r="C14">
        <f>IFERROR(INDEX('Usage vs Sales'!$J$6:$J$155,MATCH(LARGE('Usage vs Sales'!$N$6:$N$155,2),'Usage vs Sales'!$N$6:$N$155,0)),"")</f>
        <v/>
      </c>
      <c r="D14" s="14">
        <f>IFERROR(INDEX('Usage vs Sales'!$L$6:$L$155,MATCH(LARGE('Usage vs Sales'!$N$6:$N$155,2),'Usage vs Sales'!$N$6:$N$155,0)),"")</f>
        <v/>
      </c>
    </row>
    <row r="15">
      <c r="A15" t="n">
        <v>3</v>
      </c>
      <c r="B15">
        <f>IFERROR(INDEX('Usage vs Sales'!$B$6:$B$155,MATCH(LARGE('Usage vs Sales'!$N$6:$N$155,3),'Usage vs Sales'!$N$6:$N$155,0)),"")</f>
        <v/>
      </c>
      <c r="C15">
        <f>IFERROR(INDEX('Usage vs Sales'!$J$6:$J$155,MATCH(LARGE('Usage vs Sales'!$N$6:$N$155,3),'Usage vs Sales'!$N$6:$N$155,0)),"")</f>
        <v/>
      </c>
      <c r="D15" s="14">
        <f>IFERROR(INDEX('Usage vs Sales'!$L$6:$L$155,MATCH(LARGE('Usage vs Sales'!$N$6:$N$155,3),'Usage vs Sales'!$N$6:$N$155,0)),"")</f>
        <v/>
      </c>
    </row>
    <row r="16">
      <c r="A16" t="n">
        <v>4</v>
      </c>
      <c r="B16">
        <f>IFERROR(INDEX('Usage vs Sales'!$B$6:$B$155,MATCH(LARGE('Usage vs Sales'!$N$6:$N$155,4),'Usage vs Sales'!$N$6:$N$155,0)),"")</f>
        <v/>
      </c>
      <c r="C16">
        <f>IFERROR(INDEX('Usage vs Sales'!$J$6:$J$155,MATCH(LARGE('Usage vs Sales'!$N$6:$N$155,4),'Usage vs Sales'!$N$6:$N$155,0)),"")</f>
        <v/>
      </c>
      <c r="D16" s="14">
        <f>IFERROR(INDEX('Usage vs Sales'!$L$6:$L$155,MATCH(LARGE('Usage vs Sales'!$N$6:$N$155,4),'Usage vs Sales'!$N$6:$N$155,0)),"")</f>
        <v/>
      </c>
    </row>
    <row r="17">
      <c r="A17" t="n">
        <v>5</v>
      </c>
      <c r="B17">
        <f>IFERROR(INDEX('Usage vs Sales'!$B$6:$B$155,MATCH(LARGE('Usage vs Sales'!$N$6:$N$155,5),'Usage vs Sales'!$N$6:$N$155,0)),"")</f>
        <v/>
      </c>
      <c r="C17">
        <f>IFERROR(INDEX('Usage vs Sales'!$J$6:$J$155,MATCH(LARGE('Usage vs Sales'!$N$6:$N$155,5),'Usage vs Sales'!$N$6:$N$155,0)),"")</f>
        <v/>
      </c>
      <c r="D17" s="14">
        <f>IFERROR(INDEX('Usage vs Sales'!$L$6:$L$155,MATCH(LARGE('Usage vs Sales'!$N$6:$N$155,5),'Usage vs Sales'!$N$6:$N$155,0)),"")</f>
        <v/>
      </c>
    </row>
    <row r="18">
      <c r="A18" t="n">
        <v>6</v>
      </c>
      <c r="B18">
        <f>IFERROR(INDEX('Usage vs Sales'!$B$6:$B$155,MATCH(LARGE('Usage vs Sales'!$N$6:$N$155,6),'Usage vs Sales'!$N$6:$N$155,0)),"")</f>
        <v/>
      </c>
      <c r="C18">
        <f>IFERROR(INDEX('Usage vs Sales'!$J$6:$J$155,MATCH(LARGE('Usage vs Sales'!$N$6:$N$155,6),'Usage vs Sales'!$N$6:$N$155,0)),"")</f>
        <v/>
      </c>
      <c r="D18" s="14">
        <f>IFERROR(INDEX('Usage vs Sales'!$L$6:$L$155,MATCH(LARGE('Usage vs Sales'!$N$6:$N$155,6),'Usage vs Sales'!$N$6:$N$155,0)),"")</f>
        <v/>
      </c>
    </row>
    <row r="19">
      <c r="A19" t="n">
        <v>7</v>
      </c>
      <c r="B19">
        <f>IFERROR(INDEX('Usage vs Sales'!$B$6:$B$155,MATCH(LARGE('Usage vs Sales'!$N$6:$N$155,7),'Usage vs Sales'!$N$6:$N$155,0)),"")</f>
        <v/>
      </c>
      <c r="C19">
        <f>IFERROR(INDEX('Usage vs Sales'!$J$6:$J$155,MATCH(LARGE('Usage vs Sales'!$N$6:$N$155,7),'Usage vs Sales'!$N$6:$N$155,0)),"")</f>
        <v/>
      </c>
      <c r="D19" s="14">
        <f>IFERROR(INDEX('Usage vs Sales'!$L$6:$L$155,MATCH(LARGE('Usage vs Sales'!$N$6:$N$155,7),'Usage vs Sales'!$N$6:$N$155,0)),"")</f>
        <v/>
      </c>
    </row>
    <row r="20">
      <c r="A20" t="n">
        <v>8</v>
      </c>
      <c r="B20">
        <f>IFERROR(INDEX('Usage vs Sales'!$B$6:$B$155,MATCH(LARGE('Usage vs Sales'!$N$6:$N$155,8),'Usage vs Sales'!$N$6:$N$155,0)),"")</f>
        <v/>
      </c>
      <c r="C20">
        <f>IFERROR(INDEX('Usage vs Sales'!$J$6:$J$155,MATCH(LARGE('Usage vs Sales'!$N$6:$N$155,8),'Usage vs Sales'!$N$6:$N$155,0)),"")</f>
        <v/>
      </c>
      <c r="D20" s="14">
        <f>IFERROR(INDEX('Usage vs Sales'!$L$6:$L$155,MATCH(LARGE('Usage vs Sales'!$N$6:$N$155,8),'Usage vs Sales'!$N$6:$N$155,0)),"")</f>
        <v/>
      </c>
    </row>
    <row r="21">
      <c r="A21" t="n">
        <v>9</v>
      </c>
      <c r="B21">
        <f>IFERROR(INDEX('Usage vs Sales'!$B$6:$B$155,MATCH(LARGE('Usage vs Sales'!$N$6:$N$155,9),'Usage vs Sales'!$N$6:$N$155,0)),"")</f>
        <v/>
      </c>
      <c r="C21">
        <f>IFERROR(INDEX('Usage vs Sales'!$J$6:$J$155,MATCH(LARGE('Usage vs Sales'!$N$6:$N$155,9),'Usage vs Sales'!$N$6:$N$155,0)),"")</f>
        <v/>
      </c>
      <c r="D21" s="14">
        <f>IFERROR(INDEX('Usage vs Sales'!$L$6:$L$155,MATCH(LARGE('Usage vs Sales'!$N$6:$N$155,9),'Usage vs Sales'!$N$6:$N$155,0)),"")</f>
        <v/>
      </c>
    </row>
    <row r="22">
      <c r="A22" t="n">
        <v>10</v>
      </c>
      <c r="B22">
        <f>IFERROR(INDEX('Usage vs Sales'!$B$6:$B$155,MATCH(LARGE('Usage vs Sales'!$N$6:$N$155,10),'Usage vs Sales'!$N$6:$N$155,0)),"")</f>
        <v/>
      </c>
      <c r="C22">
        <f>IFERROR(INDEX('Usage vs Sales'!$J$6:$J$155,MATCH(LARGE('Usage vs Sales'!$N$6:$N$155,10),'Usage vs Sales'!$N$6:$N$155,0)),"")</f>
        <v/>
      </c>
      <c r="D22" s="14">
        <f>IFERROR(INDEX('Usage vs Sales'!$L$6:$L$155,MATCH(LARGE('Usage vs Sales'!$N$6:$N$155,10),'Usage vs Sales'!$N$6:$N$155,0)),"")</f>
        <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2026-11-03T18:18:46Z</dcterms:created>
  <dcterms:modified xmlns:dcterms="http://purl.org/dc/terms/" xmlns:xsi="http://www.w3.org/2001/XMLSchema-instance" xsi:type="dcterms:W3CDTF">2026-11-03T18:18:47Z</dcterms:modified>
</cp:coreProperties>
</file>